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 от 31.01.2024" sheetId="1" r:id="rId1"/>
  </sheets>
  <definedNames>
    <definedName name="JR_PAGE_ANCHOR_0_1">'План-гр.Версия 2 от 31.01.2024'!$A$1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2025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2026 г</t>
        </r>
      </text>
    </comment>
  </commentList>
</comments>
</file>

<file path=xl/sharedStrings.xml><?xml version="1.0" encoding="utf-8"?>
<sst xmlns="http://schemas.openxmlformats.org/spreadsheetml/2006/main" count="142" uniqueCount="86">
  <si>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</si>
  <si>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</si>
  <si>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</si>
  <si>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</si>
  <si>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</si>
  <si>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</si>
  <si>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</si>
  <si>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</si>
  <si>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</si>
  <si>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</si>
  <si>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</si>
  <si>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</si>
  <si>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</si>
  <si>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</si>
  <si>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</si>
  <si>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</si>
  <si>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</si>
  <si>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</si>
  <si>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</si>
  <si>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</si>
  <si>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</si>
  <si>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</si>
  <si>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</si>
  <si>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</si>
  <si>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</si>
  <si>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</si>
  <si>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</si>
  <si>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</si>
  <si>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</si>
  <si>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</si>
  <si>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</si>
  <si>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</si>
  <si>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</si>
  <si>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</si>
  <si>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</si>
  <si>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</si>
  <si>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</si>
  <si>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</si>
  <si>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</si>
  <si>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</si>
  <si>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</si>
  <si>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</si>
  <si>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</si>
  <si>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</si>
  <si>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</si>
  <si>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</si>
  <si>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</si>
  <si>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</si>
  <si>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</si>
  <si>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</si>
  <si>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</si>
  <si>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</si>
  <si>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</si>
  <si>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</si>
  <si>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</si>
  <si>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</si>
  <si>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</si>
  <si>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</si>
  <si>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</si>
  <si>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</si>
  <si>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</si>
  <si>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</si>
  <si>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</si>
  <si>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</si>
  <si>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</si>
  <si>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</si>
  <si>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</si>
  <si>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</si>
  <si>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</si>
  <si>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</si>
  <si>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</si>
  <si>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</si>
  <si>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</si>
  <si>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</si>
  <si>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</si>
  <si>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</si>
  <si>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2. Информация о закупках товаров, работ, услуг на 2023 финансовый год и на плановый период 2024 и 2025 годов: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</si>
  <si>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</si>
  <si>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</si>
  <si>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</si>
  <si>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</si>
  <si>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закупок товаров, работ, услуг на 2024 финансовый год</t>
  </si>
  <si>
    <t>и на плановый период 2025 и 2026 годов</t>
  </si>
  <si>
    <t>243226300535522630100100010000000244</t>
  </si>
  <si>
    <t>243226300535522630100100020000000247</t>
  </si>
  <si>
    <t>Версия 2 от 31.01.2024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</si>
</sst>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28">
      <selection activeCell="E58" sqref="E58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83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2392100</v>
      </c>
      <c r="J22" s="5">
        <v>1435300</v>
      </c>
      <c r="K22" s="5">
        <v>462900</v>
      </c>
      <c r="L22" s="5">
        <v>493900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84</v>
      </c>
      <c r="C23" s="9"/>
      <c r="D23" s="7"/>
      <c r="E23" s="8"/>
      <c r="F23" s="43" t="s">
        <v>69</v>
      </c>
      <c r="G23" s="44"/>
      <c r="H23" s="4"/>
      <c r="I23" s="18">
        <f>SUM(J23:M23)</f>
        <v>1277800</v>
      </c>
      <c r="J23" s="5">
        <f>438600-19250+475+18775</f>
        <v>438600</v>
      </c>
      <c r="K23" s="5">
        <v>419600</v>
      </c>
      <c r="L23" s="5">
        <v>419600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3669900</v>
      </c>
      <c r="J24" s="22">
        <f>SUM(J25:J40)</f>
        <v>1873900</v>
      </c>
      <c r="K24" s="22">
        <f>SUM(K25:K40)</f>
        <v>882500</v>
      </c>
      <c r="L24" s="22">
        <f>SUM(L25:L40)</f>
        <v>913500</v>
      </c>
      <c r="M24" s="22">
        <f>SUM(M25:M40)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2000</v>
      </c>
      <c r="J25" s="20">
        <v>1000</v>
      </c>
      <c r="K25" s="20">
        <v>500</v>
      </c>
      <c r="L25" s="20">
        <v>500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0">SUM(J26:M26)</f>
        <v>214700</v>
      </c>
      <c r="J26" s="6">
        <v>87100</v>
      </c>
      <c r="K26" s="6">
        <v>63800</v>
      </c>
      <c r="L26" s="6">
        <v>63800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609850</v>
      </c>
      <c r="J27" s="6">
        <f>209700-19250</f>
        <v>190450</v>
      </c>
      <c r="K27" s="6">
        <v>209700</v>
      </c>
      <c r="L27" s="6">
        <v>209700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1065100</v>
      </c>
      <c r="J28" s="6">
        <v>341000</v>
      </c>
      <c r="K28" s="6">
        <v>353100</v>
      </c>
      <c r="L28" s="6">
        <v>371000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 hidden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0</v>
      </c>
      <c r="J29" s="6">
        <v>0</v>
      </c>
      <c r="K29" s="6">
        <v>0</v>
      </c>
      <c r="L29" s="6">
        <v>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107500</v>
      </c>
      <c r="J30" s="6">
        <v>22800</v>
      </c>
      <c r="K30" s="6">
        <v>35800</v>
      </c>
      <c r="L30" s="6">
        <v>48900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65</v>
      </c>
      <c r="B31" s="31"/>
      <c r="C31" s="31"/>
      <c r="D31" s="31"/>
      <c r="E31" s="31"/>
      <c r="F31" s="31"/>
      <c r="G31" s="31"/>
      <c r="H31" s="31"/>
      <c r="I31" s="13">
        <f t="shared" si="0"/>
        <v>116900</v>
      </c>
      <c r="J31" s="6">
        <v>116900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71</v>
      </c>
      <c r="B32" s="31"/>
      <c r="C32" s="31"/>
      <c r="D32" s="31"/>
      <c r="E32" s="31"/>
      <c r="F32" s="31"/>
      <c r="G32" s="31"/>
      <c r="H32" s="31"/>
      <c r="I32" s="13">
        <f t="shared" si="0"/>
        <v>234900</v>
      </c>
      <c r="J32" s="6">
        <v>78300</v>
      </c>
      <c r="K32" s="6">
        <v>78300</v>
      </c>
      <c r="L32" s="6">
        <v>78300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73</v>
      </c>
      <c r="B33" s="31"/>
      <c r="C33" s="31"/>
      <c r="D33" s="31"/>
      <c r="E33" s="31"/>
      <c r="F33" s="31"/>
      <c r="G33" s="31"/>
      <c r="H33" s="31"/>
      <c r="I33" s="13">
        <f t="shared" si="0"/>
        <v>541100</v>
      </c>
      <c r="J33" s="6">
        <v>541100</v>
      </c>
      <c r="K33" s="6">
        <v>0</v>
      </c>
      <c r="L33" s="6">
        <v>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72</v>
      </c>
      <c r="B34" s="31"/>
      <c r="C34" s="31"/>
      <c r="D34" s="31"/>
      <c r="E34" s="31"/>
      <c r="F34" s="31"/>
      <c r="G34" s="31"/>
      <c r="H34" s="31"/>
      <c r="I34" s="13">
        <f t="shared" si="0"/>
        <v>14275</v>
      </c>
      <c r="J34" s="6">
        <f>4600+475</f>
        <v>5075</v>
      </c>
      <c r="K34" s="6">
        <v>4600</v>
      </c>
      <c r="L34" s="6">
        <v>4600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77</v>
      </c>
      <c r="B35" s="31"/>
      <c r="C35" s="31"/>
      <c r="D35" s="31"/>
      <c r="E35" s="31"/>
      <c r="F35" s="31"/>
      <c r="G35" s="31"/>
      <c r="H35" s="31"/>
      <c r="I35" s="13">
        <f>SUM(J35:M35)</f>
        <v>29100</v>
      </c>
      <c r="J35" s="6">
        <v>9700</v>
      </c>
      <c r="K35" s="6">
        <v>9700</v>
      </c>
      <c r="L35" s="6">
        <v>9700</v>
      </c>
      <c r="M35" s="6">
        <v>0</v>
      </c>
      <c r="N35" s="3" t="s">
        <v>22</v>
      </c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13">
        <f>SUM(J36:M36)</f>
        <v>418775</v>
      </c>
      <c r="J36" s="6">
        <f>146000+18775</f>
        <v>164775</v>
      </c>
      <c r="K36" s="6">
        <v>127000</v>
      </c>
      <c r="L36" s="6">
        <v>127000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60</v>
      </c>
      <c r="B37" s="31"/>
      <c r="C37" s="31"/>
      <c r="D37" s="31"/>
      <c r="E37" s="31"/>
      <c r="F37" s="31"/>
      <c r="G37" s="31"/>
      <c r="H37" s="31"/>
      <c r="I37" s="13">
        <f t="shared" si="0"/>
        <v>222000</v>
      </c>
      <c r="J37" s="6">
        <v>222000</v>
      </c>
      <c r="K37" s="6">
        <v>0</v>
      </c>
      <c r="L37" s="6">
        <v>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79</v>
      </c>
      <c r="B38" s="31"/>
      <c r="C38" s="31"/>
      <c r="D38" s="31"/>
      <c r="E38" s="31"/>
      <c r="F38" s="31"/>
      <c r="G38" s="31"/>
      <c r="H38" s="31"/>
      <c r="I38" s="13">
        <f>SUM(J38:M38)</f>
        <v>42900</v>
      </c>
      <c r="J38" s="6">
        <v>42900</v>
      </c>
      <c r="K38" s="6">
        <v>0</v>
      </c>
      <c r="L38" s="6">
        <v>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61</v>
      </c>
      <c r="B39" s="31"/>
      <c r="C39" s="31"/>
      <c r="D39" s="31"/>
      <c r="E39" s="31"/>
      <c r="F39" s="31"/>
      <c r="G39" s="31"/>
      <c r="H39" s="31"/>
      <c r="I39" s="13">
        <f t="shared" si="0"/>
        <v>3300</v>
      </c>
      <c r="J39" s="6">
        <v>3300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80</v>
      </c>
      <c r="B40" s="31"/>
      <c r="C40" s="31"/>
      <c r="D40" s="31"/>
      <c r="E40" s="31"/>
      <c r="F40" s="31"/>
      <c r="G40" s="31"/>
      <c r="H40" s="31"/>
      <c r="I40" s="13">
        <f t="shared" si="0"/>
        <v>47500</v>
      </c>
      <c r="J40" s="6">
        <v>47500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2:6" ht="15">
      <c r="B41" s="15" t="s">
        <v>74</v>
      </c>
      <c r="C41" s="15"/>
      <c r="D41" s="15"/>
      <c r="E41" s="15"/>
      <c r="F41" s="15" t="s">
        <v>68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67</v>
      </c>
      <c r="C44" s="15"/>
      <c r="D44" s="15"/>
      <c r="E44" s="15"/>
      <c r="F44" s="15"/>
      <c r="J44" s="24"/>
    </row>
    <row r="45" spans="2:12" ht="15">
      <c r="B45" s="15" t="s">
        <v>85</v>
      </c>
      <c r="C45" s="15"/>
      <c r="D45" s="15"/>
      <c r="E45" s="15"/>
      <c r="F45" s="15"/>
      <c r="H45">
        <v>244</v>
      </c>
      <c r="J45" s="24">
        <f>J25+J26+J2+J28+J30+J31+J33+J35+J37+J38+J39+J40</f>
        <v>1435300</v>
      </c>
      <c r="K45" s="24">
        <f>K25+K26+K2+K28+K30+K31+K33+K35+K37+K38+K39+K40</f>
        <v>462900</v>
      </c>
      <c r="L45" s="24">
        <f>L25+L26+L2+L28+L30+L31+L33+L35+L37+L38+L39+L40</f>
        <v>493900</v>
      </c>
    </row>
    <row r="46" spans="2:12" ht="15">
      <c r="B46" s="15"/>
      <c r="C46" s="15"/>
      <c r="D46" s="15"/>
      <c r="E46" s="15"/>
      <c r="F46" s="15"/>
      <c r="H46">
        <v>247</v>
      </c>
      <c r="J46" s="24">
        <f>J27+J29+J32+J34+J36</f>
        <v>438600</v>
      </c>
      <c r="K46" s="24">
        <f>K27+K29+K32+K34+K36</f>
        <v>419600</v>
      </c>
      <c r="L46" s="24">
        <f>L27+L29+L32+L34+L36</f>
        <v>419600</v>
      </c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5"/>
      <c r="J49" s="26"/>
    </row>
    <row r="50" spans="9:10" ht="15">
      <c r="I50" s="25"/>
      <c r="J50" s="26"/>
    </row>
    <row r="51" spans="9:10" ht="15">
      <c r="I51" s="25"/>
      <c r="J51" s="26"/>
    </row>
  </sheetData>
  <sheetProtection/>
  <mergeCells count="113">
    <mergeCell ref="R31:T31"/>
    <mergeCell ref="R32:T32"/>
    <mergeCell ref="A33:H33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0:T40"/>
    <mergeCell ref="A39:H39"/>
    <mergeCell ref="O39:Q39"/>
    <mergeCell ref="R39:T39"/>
    <mergeCell ref="O40:Q40"/>
    <mergeCell ref="O37:Q37"/>
    <mergeCell ref="A40:H40"/>
    <mergeCell ref="R37:T37"/>
    <mergeCell ref="A38:H38"/>
    <mergeCell ref="O38:Q38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7:H37"/>
    <mergeCell ref="A32:H32"/>
    <mergeCell ref="A31:H31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3:Q33"/>
    <mergeCell ref="A34:H34"/>
    <mergeCell ref="A27:H27"/>
    <mergeCell ref="O31:Q31"/>
    <mergeCell ref="O32:Q32"/>
    <mergeCell ref="R33:T33"/>
    <mergeCell ref="O34:Q34"/>
    <mergeCell ref="R34:T34"/>
    <mergeCell ref="R38:T38"/>
    <mergeCell ref="A35:H35"/>
    <mergeCell ref="O35:Q35"/>
    <mergeCell ref="R35:T35"/>
    <mergeCell ref="A36:H36"/>
    <mergeCell ref="O36:Q36"/>
    <mergeCell ref="R36:T36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2024-02-08T06:30:08Z</dcterms:modified>
  <cp:category/>
  <cp:version/>
  <cp:contentType/>
  <cp:contentStatus/>
</cp:coreProperties>
</file>