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525" windowWidth="15480" windowHeight="11190"/>
  </bookViews>
  <sheets>
    <sheet name="План-гр.Версия1 от 08.02.2021" sheetId="1" r:id="rId1"/>
  </sheets>
  <definedNames>
    <definedName name="JR_PAGE_ANCHOR_0_1">'План-гр.Версия1 от 08.02.2021'!$A$1</definedName>
  </definedNames>
  <calcPr calcId="114210"/>
</workbook>
</file>

<file path=xl/calcChain.xml><?xml version="1.0" encoding="utf-8"?>
<calcChain xmlns="http://schemas.openxmlformats.org/spreadsheetml/2006/main">
  <c r="J22" i="1"/>
  <c r="J23"/>
  <c r="J36"/>
  <c r="J35"/>
  <c r="J33"/>
  <c r="J30"/>
  <c r="J29"/>
  <c r="J28"/>
  <c r="J27"/>
  <c r="J26"/>
  <c r="I23"/>
  <c r="J24"/>
  <c r="I34"/>
  <c r="I26"/>
  <c r="I27"/>
  <c r="I28"/>
  <c r="I29"/>
  <c r="I30"/>
  <c r="I31"/>
  <c r="I32"/>
  <c r="I33"/>
  <c r="I35"/>
  <c r="I36"/>
  <c r="I37"/>
  <c r="I38"/>
  <c r="K24"/>
  <c r="L24"/>
  <c r="M24"/>
  <c r="I24"/>
  <c r="I25"/>
  <c r="I22"/>
</calcChain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color indexed="81"/>
            <rFont val="Tahoma"/>
            <charset val="204"/>
          </rPr>
          <t>Автор:</t>
        </r>
        <r>
          <rPr>
            <sz val="8"/>
            <color indexed="81"/>
            <rFont val="Tahoma"/>
            <charset val="204"/>
          </rPr>
          <t xml:space="preserve">
на 2021г</t>
        </r>
      </text>
    </comment>
    <comment ref="K19" authorId="0">
      <text>
        <r>
          <rPr>
            <b/>
            <sz val="8"/>
            <color indexed="81"/>
            <rFont val="Tahoma"/>
            <charset val="204"/>
          </rPr>
          <t>Автор:</t>
        </r>
        <r>
          <rPr>
            <sz val="8"/>
            <color indexed="81"/>
            <rFont val="Tahoma"/>
            <charset val="204"/>
          </rPr>
          <t xml:space="preserve">
на 2022г</t>
        </r>
      </text>
    </comment>
    <comment ref="L19" authorId="0">
      <text>
        <r>
          <rPr>
            <b/>
            <sz val="8"/>
            <color indexed="81"/>
            <rFont val="Tahoma"/>
            <charset val="204"/>
          </rPr>
          <t>Автор:</t>
        </r>
        <r>
          <rPr>
            <sz val="8"/>
            <color indexed="81"/>
            <rFont val="Tahoma"/>
            <charset val="204"/>
          </rPr>
          <t xml:space="preserve">
на 2023г</t>
        </r>
      </text>
    </comment>
  </commentList>
</comments>
</file>

<file path=xl/sharedStrings.xml><?xml version="1.0" encoding="utf-8"?>
<sst xmlns="http://schemas.openxmlformats.org/spreadsheetml/2006/main" count="134" uniqueCount="84">
  <si>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</si>
  <si>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</si>
  <si>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</si>
  <si>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</si>
  <si>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</si>
  <si>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</si>
  <si>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</si>
  <si>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</si>
  <si>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</si>
  <si>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</si>
  <si>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</si>
  <si>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</si>
  <si>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</si>
  <si>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</si>
  <si>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</si>
  <si>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</si>
  <si>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</si>
  <si>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</si>
  <si>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</si>
  <si>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</si>
  <si>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</si>
  <si>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</si>
  <si>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</si>
  <si>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</si>
  <si>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</si>
  <si>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</si>
  <si>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</si>
  <si>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</si>
  <si>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</si>
  <si>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</si>
  <si>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</si>
  <si>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</si>
  <si>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</si>
  <si>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</si>
  <si>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</si>
  <si>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</si>
  <si>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</si>
  <si>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</si>
  <si>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</si>
  <si>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</si>
  <si>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</si>
  <si>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</si>
  <si>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</si>
  <si>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</si>
  <si>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</si>
  <si>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</si>
  <si>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</si>
  <si>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</si>
  <si>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</si>
  <si>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</si>
  <si>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</si>
  <si>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</si>
  <si>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</si>
  <si>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</si>
  <si>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</si>
  <si>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</si>
  <si>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</si>
  <si>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</si>
  <si>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</si>
  <si>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</si>
  <si>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0804 9020016510 244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</si>
  <si>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</si>
  <si>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</si>
  <si>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</si>
  <si>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</si>
  <si>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0113 0250010810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</si>
  <si>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</si>
  <si>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</si>
  <si>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</si>
  <si>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</si>
  <si>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</si>
  <si>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закупок товаров, работ, услуг на 2021 финансовый год</t>
  </si>
  <si>
    <t>и на плановый период 2022 и 2023 годов</t>
  </si>
  <si>
    <t>2. Информация о закупках товаров, работ, услуг на 2021 финансовый год и на плановый период 2022 и 2023 годов:</t>
  </si>
  <si>
    <t>Товары, работы или услуги на сумму, не превышающую 600 тыс. руб. (п. 4 ч. 1 ст. 93 Федерального закона № 44-ФЗ)</t>
  </si>
  <si>
    <t>213226300535522630100100010000000244</t>
  </si>
  <si>
    <t>213226300535522630100100020000000247</t>
  </si>
  <si>
    <t>в том числе по коду бюджетной классификации 303 0104 0120010110 247</t>
  </si>
  <si>
    <t>в том числе по коду бюджетной классификации 303 0113 9990014710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</si>
  <si>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</si>
  <si>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</si>
  <si>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</si>
  <si>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</si>
  <si>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Версия 1 от 08.02.2021 г.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</si>
</sst>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 ;\-#,##0.00\ "/>
  </numFmts>
  <fonts count="11">
    <font>
      <sz val="11"/>
      <color theme="1"/>
      <name val="Calibri"/>
      <family val="2"/>
      <scheme val="minor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1"/>
      <color indexed="8"/>
      <name val="Calibri"/>
      <family val="2"/>
    </font>
    <font>
      <sz val="8"/>
      <color indexed="81"/>
      <name val="Tahoma"/>
      <charset val="204"/>
    </font>
    <font>
      <b/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1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vertical="top" wrapText="1"/>
    </xf>
    <xf numFmtId="0" fontId="5" fillId="2" borderId="4" xfId="0" applyNumberFormat="1" applyFont="1" applyFill="1" applyBorder="1" applyAlignment="1" applyProtection="1">
      <alignment vertical="top" wrapText="1"/>
      <protection locked="0"/>
    </xf>
    <xf numFmtId="0" fontId="5" fillId="2" borderId="2" xfId="0" applyNumberFormat="1" applyFont="1" applyFill="1" applyBorder="1" applyAlignment="1" applyProtection="1">
      <alignment vertical="top" wrapText="1"/>
    </xf>
    <xf numFmtId="49" fontId="3" fillId="2" borderId="3" xfId="0" applyNumberFormat="1" applyFont="1" applyFill="1" applyBorder="1" applyAlignment="1" applyProtection="1">
      <alignment vertical="top" wrapText="1"/>
    </xf>
    <xf numFmtId="0" fontId="3" fillId="2" borderId="4" xfId="0" applyNumberFormat="1" applyFont="1" applyFill="1" applyBorder="1" applyAlignment="1" applyProtection="1">
      <alignment vertical="top" wrapText="1"/>
      <protection locked="0"/>
    </xf>
    <xf numFmtId="0" fontId="3" fillId="2" borderId="5" xfId="0" applyNumberFormat="1" applyFont="1" applyFill="1" applyBorder="1" applyAlignment="1" applyProtection="1">
      <alignment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/>
    <xf numFmtId="44" fontId="0" fillId="0" borderId="0" xfId="1" applyFont="1"/>
    <xf numFmtId="0" fontId="6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3" borderId="2" xfId="0" applyNumberFormat="1" applyFont="1" applyFill="1" applyBorder="1" applyAlignment="1" applyProtection="1">
      <alignment horizontal="center" vertical="top" wrapText="1"/>
    </xf>
    <xf numFmtId="2" fontId="3" fillId="3" borderId="6" xfId="0" applyNumberFormat="1" applyFont="1" applyFill="1" applyBorder="1" applyAlignment="1" applyProtection="1">
      <alignment horizontal="center" vertical="center" wrapText="1"/>
    </xf>
    <xf numFmtId="2" fontId="3" fillId="2" borderId="6" xfId="0" applyNumberFormat="1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164" fontId="3" fillId="3" borderId="7" xfId="1" applyNumberFormat="1" applyFont="1" applyFill="1" applyBorder="1" applyAlignment="1" applyProtection="1">
      <alignment horizontal="center" vertical="center" wrapText="1"/>
    </xf>
    <xf numFmtId="44" fontId="3" fillId="3" borderId="7" xfId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NumberFormat="1" applyFont="1" applyFill="1" applyBorder="1" applyAlignment="1" applyProtection="1">
      <alignment horizontal="left" wrapText="1"/>
    </xf>
    <xf numFmtId="0" fontId="3" fillId="2" borderId="0" xfId="0" applyNumberFormat="1" applyFont="1" applyFill="1" applyBorder="1" applyAlignment="1" applyProtection="1">
      <alignment horizontal="left" wrapText="1"/>
      <protection locked="0"/>
    </xf>
    <xf numFmtId="0" fontId="3" fillId="2" borderId="10" xfId="0" applyNumberFormat="1" applyFont="1" applyFill="1" applyBorder="1" applyAlignment="1" applyProtection="1">
      <alignment horizontal="left" wrapText="1"/>
    </xf>
    <xf numFmtId="0" fontId="3" fillId="2" borderId="10" xfId="0" applyNumberFormat="1" applyFont="1" applyFill="1" applyBorder="1" applyAlignment="1" applyProtection="1">
      <alignment horizontal="left" wrapText="1"/>
      <protection locked="0"/>
    </xf>
    <xf numFmtId="0" fontId="3" fillId="2" borderId="1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>
      <alignment horizontal="center" wrapText="1"/>
      <protection locked="0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0" xfId="0" applyNumberFormat="1" applyFont="1" applyFill="1" applyBorder="1" applyAlignment="1" applyProtection="1">
      <alignment horizontal="left" vertical="center" wrapText="1"/>
    </xf>
    <xf numFmtId="0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44" fontId="3" fillId="3" borderId="7" xfId="1" applyFont="1" applyFill="1" applyBorder="1" applyAlignment="1" applyProtection="1">
      <alignment horizontal="center" vertical="center" wrapText="1"/>
    </xf>
    <xf numFmtId="44" fontId="3" fillId="3" borderId="7" xfId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4" fontId="3" fillId="3" borderId="7" xfId="1" applyFont="1" applyFill="1" applyBorder="1" applyAlignment="1" applyProtection="1">
      <alignment horizontal="right" vertical="center" wrapText="1"/>
    </xf>
    <xf numFmtId="44" fontId="3" fillId="3" borderId="7" xfId="1" applyFont="1" applyFill="1" applyBorder="1" applyAlignment="1" applyProtection="1">
      <alignment horizontal="right" vertical="center" wrapText="1"/>
      <protection locked="0"/>
    </xf>
    <xf numFmtId="49" fontId="3" fillId="2" borderId="3" xfId="0" applyNumberFormat="1" applyFont="1" applyFill="1" applyBorder="1" applyAlignment="1" applyProtection="1">
      <alignment horizontal="center" vertical="top" wrapText="1"/>
    </xf>
    <xf numFmtId="49" fontId="3" fillId="2" borderId="4" xfId="0" applyNumberFormat="1" applyFont="1" applyFill="1" applyBorder="1" applyAlignment="1" applyProtection="1">
      <alignment horizontal="center" vertical="top" wrapText="1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5" fillId="2" borderId="0" xfId="0" applyNumberFormat="1" applyFont="1" applyFill="1" applyBorder="1" applyAlignment="1" applyProtection="1">
      <alignment horizontal="left" vertical="top" wrapText="1"/>
      <protection locked="0"/>
    </xf>
    <xf numFmtId="49" fontId="3" fillId="2" borderId="8" xfId="0" applyNumberFormat="1" applyFont="1" applyFill="1" applyBorder="1" applyAlignment="1" applyProtection="1">
      <alignment horizontal="center" vertical="top" wrapText="1"/>
    </xf>
    <xf numFmtId="49" fontId="3" fillId="2" borderId="9" xfId="0" applyNumberFormat="1" applyFont="1" applyFill="1" applyBorder="1" applyAlignment="1" applyProtection="1">
      <alignment horizontal="center" vertical="top" wrapText="1"/>
    </xf>
    <xf numFmtId="49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 applyProtection="1">
      <alignment horizontal="right" vertical="center" wrapText="1"/>
    </xf>
    <xf numFmtId="0" fontId="3" fillId="2" borderId="6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47"/>
  <sheetViews>
    <sheetView tabSelected="1" topLeftCell="A31" workbookViewId="0">
      <selection activeCell="J48" sqref="J48"/>
    </sheetView>
  </sheetViews>
  <sheetFormatPr defaultRowHeight="15"/>
  <cols>
    <col min="1" max="1" width="3.28515625" customWidth="1"/>
    <col min="2" max="2" width="20" customWidth="1"/>
    <col min="3" max="3" width="13.28515625" customWidth="1"/>
    <col min="4" max="4" width="3.28515625" customWidth="1"/>
    <col min="5" max="5" width="11.7109375" customWidth="1"/>
    <col min="6" max="6" width="18.5703125" customWidth="1"/>
    <col min="7" max="7" width="3.85546875" customWidth="1"/>
    <col min="8" max="8" width="16.28515625" customWidth="1"/>
    <col min="9" max="9" width="10.140625" customWidth="1"/>
    <col min="10" max="10" width="10.85546875" customWidth="1"/>
    <col min="11" max="11" width="9.5703125" customWidth="1"/>
    <col min="13" max="13" width="8.28515625" customWidth="1"/>
    <col min="14" max="14" width="11.7109375" customWidth="1"/>
    <col min="15" max="15" width="10" customWidth="1"/>
    <col min="16" max="16" width="5.7109375" customWidth="1"/>
    <col min="17" max="17" width="3.140625" customWidth="1"/>
    <col min="18" max="18" width="10" customWidth="1"/>
    <col min="19" max="19" width="6.7109375" customWidth="1"/>
    <col min="20" max="20" width="6" customWidth="1"/>
  </cols>
  <sheetData>
    <row r="1" spans="1:20" ht="20.100000000000001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5" customHeight="1">
      <c r="A2" s="36" t="s">
        <v>71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ht="15" customHeight="1">
      <c r="A3" s="36" t="s">
        <v>72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20.100000000000001" customHeight="1">
      <c r="A4" s="28" t="s">
        <v>1</v>
      </c>
      <c r="B4" s="29"/>
      <c r="C4" s="29"/>
      <c r="D4" s="2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32" t="s">
        <v>2</v>
      </c>
      <c r="T5" s="33"/>
    </row>
    <row r="6" spans="1:20" ht="20.100000000000001" customHeight="1">
      <c r="A6" s="28" t="s">
        <v>3</v>
      </c>
      <c r="B6" s="29"/>
      <c r="C6" s="29"/>
      <c r="D6" s="29"/>
      <c r="E6" s="29"/>
      <c r="F6" s="29"/>
      <c r="G6" s="30" t="s">
        <v>4</v>
      </c>
      <c r="H6" s="31"/>
      <c r="I6" s="31"/>
      <c r="J6" s="31"/>
      <c r="K6" s="31"/>
      <c r="L6" s="31"/>
      <c r="M6" s="31"/>
      <c r="N6" s="31"/>
      <c r="O6" s="31"/>
      <c r="P6" s="31"/>
      <c r="Q6" s="24" t="s">
        <v>5</v>
      </c>
      <c r="R6" s="25"/>
      <c r="S6" s="26" t="s">
        <v>6</v>
      </c>
      <c r="T6" s="27"/>
    </row>
    <row r="7" spans="1:20" ht="20.100000000000001" customHeight="1">
      <c r="A7" s="29"/>
      <c r="B7" s="29"/>
      <c r="C7" s="29"/>
      <c r="D7" s="29"/>
      <c r="E7" s="29"/>
      <c r="F7" s="29"/>
      <c r="G7" s="31"/>
      <c r="H7" s="31"/>
      <c r="I7" s="31"/>
      <c r="J7" s="31"/>
      <c r="K7" s="31"/>
      <c r="L7" s="31"/>
      <c r="M7" s="31"/>
      <c r="N7" s="31"/>
      <c r="O7" s="31"/>
      <c r="P7" s="31"/>
      <c r="Q7" s="24" t="s">
        <v>7</v>
      </c>
      <c r="R7" s="25"/>
      <c r="S7" s="26" t="s">
        <v>8</v>
      </c>
      <c r="T7" s="27"/>
    </row>
    <row r="8" spans="1:20" ht="20.100000000000001" customHeight="1">
      <c r="A8" s="28" t="s">
        <v>9</v>
      </c>
      <c r="B8" s="29"/>
      <c r="C8" s="29"/>
      <c r="D8" s="29"/>
      <c r="E8" s="29"/>
      <c r="F8" s="29"/>
      <c r="G8" s="30" t="s">
        <v>10</v>
      </c>
      <c r="H8" s="31"/>
      <c r="I8" s="31"/>
      <c r="J8" s="31"/>
      <c r="K8" s="31"/>
      <c r="L8" s="31"/>
      <c r="M8" s="31"/>
      <c r="N8" s="31"/>
      <c r="O8" s="31"/>
      <c r="P8" s="31"/>
      <c r="Q8" s="24" t="s">
        <v>11</v>
      </c>
      <c r="R8" s="25"/>
      <c r="S8" s="26" t="s">
        <v>12</v>
      </c>
      <c r="T8" s="27"/>
    </row>
    <row r="9" spans="1:20" ht="20.100000000000001" customHeight="1">
      <c r="A9" s="28" t="s">
        <v>13</v>
      </c>
      <c r="B9" s="29"/>
      <c r="C9" s="29"/>
      <c r="D9" s="29"/>
      <c r="E9" s="29"/>
      <c r="F9" s="29"/>
      <c r="G9" s="30" t="s">
        <v>14</v>
      </c>
      <c r="H9" s="31"/>
      <c r="I9" s="31"/>
      <c r="J9" s="31"/>
      <c r="K9" s="31"/>
      <c r="L9" s="31"/>
      <c r="M9" s="31"/>
      <c r="N9" s="31"/>
      <c r="O9" s="31"/>
      <c r="P9" s="31"/>
      <c r="Q9" s="24" t="s">
        <v>15</v>
      </c>
      <c r="R9" s="25"/>
      <c r="S9" s="26" t="s">
        <v>16</v>
      </c>
      <c r="T9" s="27"/>
    </row>
    <row r="10" spans="1:20" ht="30" customHeight="1">
      <c r="A10" s="28" t="s">
        <v>17</v>
      </c>
      <c r="B10" s="29"/>
      <c r="C10" s="29"/>
      <c r="D10" s="29"/>
      <c r="E10" s="29"/>
      <c r="F10" s="29"/>
      <c r="G10" s="30" t="s">
        <v>18</v>
      </c>
      <c r="H10" s="31"/>
      <c r="I10" s="31"/>
      <c r="J10" s="31"/>
      <c r="K10" s="31"/>
      <c r="L10" s="31"/>
      <c r="M10" s="31"/>
      <c r="N10" s="31"/>
      <c r="O10" s="31"/>
      <c r="P10" s="31"/>
      <c r="Q10" s="24" t="s">
        <v>19</v>
      </c>
      <c r="R10" s="25"/>
      <c r="S10" s="26" t="s">
        <v>20</v>
      </c>
      <c r="T10" s="27"/>
    </row>
    <row r="11" spans="1:20" ht="20.100000000000001" customHeight="1">
      <c r="A11" s="28" t="s">
        <v>21</v>
      </c>
      <c r="B11" s="29"/>
      <c r="C11" s="29"/>
      <c r="D11" s="29"/>
      <c r="E11" s="29"/>
      <c r="F11" s="29"/>
      <c r="G11" s="30" t="s">
        <v>22</v>
      </c>
      <c r="H11" s="31"/>
      <c r="I11" s="31"/>
      <c r="J11" s="31"/>
      <c r="K11" s="31"/>
      <c r="L11" s="31"/>
      <c r="M11" s="31"/>
      <c r="N11" s="31"/>
      <c r="O11" s="31"/>
      <c r="P11" s="31"/>
      <c r="Q11" s="24" t="s">
        <v>5</v>
      </c>
      <c r="R11" s="25"/>
      <c r="S11" s="26" t="s">
        <v>22</v>
      </c>
      <c r="T11" s="27"/>
    </row>
    <row r="12" spans="1:20" ht="21.75" customHeight="1">
      <c r="A12" s="29"/>
      <c r="B12" s="29"/>
      <c r="C12" s="29"/>
      <c r="D12" s="29"/>
      <c r="E12" s="29"/>
      <c r="F12" s="29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24" t="s">
        <v>7</v>
      </c>
      <c r="R12" s="25"/>
      <c r="S12" s="26" t="s">
        <v>22</v>
      </c>
      <c r="T12" s="27"/>
    </row>
    <row r="13" spans="1:20" ht="30" customHeight="1">
      <c r="A13" s="28" t="s">
        <v>17</v>
      </c>
      <c r="B13" s="29"/>
      <c r="C13" s="29"/>
      <c r="D13" s="29"/>
      <c r="E13" s="29"/>
      <c r="F13" s="29"/>
      <c r="G13" s="30" t="s">
        <v>22</v>
      </c>
      <c r="H13" s="31"/>
      <c r="I13" s="31"/>
      <c r="J13" s="31"/>
      <c r="K13" s="31"/>
      <c r="L13" s="31"/>
      <c r="M13" s="31"/>
      <c r="N13" s="31"/>
      <c r="O13" s="31"/>
      <c r="P13" s="31"/>
      <c r="Q13" s="24" t="s">
        <v>19</v>
      </c>
      <c r="R13" s="25"/>
      <c r="S13" s="26" t="s">
        <v>22</v>
      </c>
      <c r="T13" s="27"/>
    </row>
    <row r="14" spans="1:20" ht="20.100000000000001" customHeight="1">
      <c r="A14" s="40" t="s">
        <v>23</v>
      </c>
      <c r="B14" s="41"/>
      <c r="C14" s="41"/>
      <c r="D14" s="41"/>
      <c r="E14" s="41"/>
      <c r="F14" s="41"/>
      <c r="G14" s="42" t="s">
        <v>24</v>
      </c>
      <c r="H14" s="43"/>
      <c r="I14" s="43"/>
      <c r="J14" s="43"/>
      <c r="K14" s="43"/>
      <c r="L14" s="43"/>
      <c r="M14" s="43"/>
      <c r="N14" s="43"/>
      <c r="O14" s="43"/>
      <c r="P14" s="43"/>
      <c r="Q14" s="24" t="s">
        <v>25</v>
      </c>
      <c r="R14" s="25"/>
      <c r="S14" s="26" t="s">
        <v>26</v>
      </c>
      <c r="T14" s="27"/>
    </row>
    <row r="15" spans="1:20" ht="24.95" customHeight="1">
      <c r="A15" s="28" t="s">
        <v>73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51" t="s">
        <v>22</v>
      </c>
      <c r="Q16" s="52"/>
      <c r="R16" s="52"/>
      <c r="S16" s="52"/>
      <c r="T16" s="1"/>
    </row>
    <row r="17" spans="1:20" ht="60" customHeight="1">
      <c r="A17" s="38" t="s">
        <v>27</v>
      </c>
      <c r="B17" s="38" t="s">
        <v>28</v>
      </c>
      <c r="C17" s="38" t="s">
        <v>29</v>
      </c>
      <c r="D17" s="39"/>
      <c r="E17" s="39"/>
      <c r="F17" s="39"/>
      <c r="G17" s="39"/>
      <c r="H17" s="38" t="s">
        <v>30</v>
      </c>
      <c r="I17" s="38" t="s">
        <v>31</v>
      </c>
      <c r="J17" s="39"/>
      <c r="K17" s="39"/>
      <c r="L17" s="39"/>
      <c r="M17" s="39"/>
      <c r="N17" s="38" t="s">
        <v>32</v>
      </c>
      <c r="O17" s="38" t="s">
        <v>33</v>
      </c>
      <c r="P17" s="39"/>
      <c r="Q17" s="39"/>
      <c r="R17" s="38" t="s">
        <v>34</v>
      </c>
      <c r="S17" s="39"/>
      <c r="T17" s="39"/>
    </row>
    <row r="18" spans="1:20" ht="80.099999999999994" customHeight="1">
      <c r="A18" s="39"/>
      <c r="B18" s="39"/>
      <c r="C18" s="38" t="s">
        <v>35</v>
      </c>
      <c r="D18" s="39"/>
      <c r="E18" s="39"/>
      <c r="F18" s="38" t="s">
        <v>36</v>
      </c>
      <c r="G18" s="39"/>
      <c r="H18" s="39"/>
      <c r="I18" s="38" t="s">
        <v>37</v>
      </c>
      <c r="J18" s="38" t="s">
        <v>38</v>
      </c>
      <c r="K18" s="38" t="s">
        <v>39</v>
      </c>
      <c r="L18" s="39"/>
      <c r="M18" s="38" t="s">
        <v>40</v>
      </c>
      <c r="N18" s="39"/>
      <c r="O18" s="39"/>
      <c r="P18" s="39"/>
      <c r="Q18" s="39"/>
      <c r="R18" s="39"/>
      <c r="S18" s="39"/>
      <c r="T18" s="39"/>
    </row>
    <row r="19" spans="1:20" ht="99.9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8" t="s">
        <v>41</v>
      </c>
      <c r="L19" s="38" t="s">
        <v>42</v>
      </c>
      <c r="M19" s="39"/>
      <c r="N19" s="39"/>
      <c r="O19" s="39"/>
      <c r="P19" s="39"/>
      <c r="Q19" s="39"/>
      <c r="R19" s="39"/>
      <c r="S19" s="39"/>
      <c r="T19" s="39"/>
    </row>
    <row r="20" spans="1:20" ht="79.5" customHeight="1">
      <c r="A20" s="39"/>
      <c r="B20" s="39"/>
      <c r="C20" s="2" t="s">
        <v>43</v>
      </c>
      <c r="D20" s="38" t="s">
        <v>44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  <row r="21" spans="1:20" ht="15" customHeight="1">
      <c r="A21" s="3" t="s">
        <v>45</v>
      </c>
      <c r="B21" s="3" t="s">
        <v>46</v>
      </c>
      <c r="C21" s="3" t="s">
        <v>47</v>
      </c>
      <c r="D21" s="46" t="s">
        <v>48</v>
      </c>
      <c r="E21" s="39"/>
      <c r="F21" s="46" t="s">
        <v>49</v>
      </c>
      <c r="G21" s="39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46" t="s">
        <v>57</v>
      </c>
      <c r="P21" s="39"/>
      <c r="Q21" s="39"/>
      <c r="R21" s="46" t="s">
        <v>16</v>
      </c>
      <c r="S21" s="39"/>
      <c r="T21" s="39"/>
    </row>
    <row r="22" spans="1:20" ht="76.5" customHeight="1">
      <c r="A22" s="17">
        <v>1</v>
      </c>
      <c r="B22" s="4" t="s">
        <v>75</v>
      </c>
      <c r="C22" s="9" t="s">
        <v>22</v>
      </c>
      <c r="D22" s="7" t="s">
        <v>22</v>
      </c>
      <c r="E22" s="8"/>
      <c r="F22" s="53" t="s">
        <v>74</v>
      </c>
      <c r="G22" s="54"/>
      <c r="H22" s="4"/>
      <c r="I22" s="14">
        <f>SUM(J22:M22)</f>
        <v>938300</v>
      </c>
      <c r="J22" s="5">
        <f>662600+2245+10610+19195+13000+1950+2000+5000+2000</f>
        <v>718600</v>
      </c>
      <c r="K22" s="5">
        <v>98800</v>
      </c>
      <c r="L22" s="5">
        <v>120900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17">
        <v>2</v>
      </c>
      <c r="B23" s="4" t="s">
        <v>76</v>
      </c>
      <c r="C23" s="9"/>
      <c r="D23" s="7"/>
      <c r="E23" s="8"/>
      <c r="F23" s="49" t="s">
        <v>74</v>
      </c>
      <c r="G23" s="50"/>
      <c r="H23" s="4"/>
      <c r="I23" s="18">
        <f>SUM(J23:M23)</f>
        <v>981600</v>
      </c>
      <c r="J23" s="5">
        <f>367700-42100-13300-1000+400</f>
        <v>311700</v>
      </c>
      <c r="K23" s="5">
        <v>345700</v>
      </c>
      <c r="L23" s="5">
        <v>324200</v>
      </c>
      <c r="M23" s="5">
        <v>0</v>
      </c>
      <c r="N23" s="9"/>
      <c r="O23" s="10"/>
      <c r="P23" s="12"/>
      <c r="Q23" s="11"/>
      <c r="R23" s="10"/>
      <c r="S23" s="12"/>
      <c r="T23" s="11"/>
    </row>
    <row r="24" spans="1:20" s="16" customFormat="1" ht="25.5" customHeight="1">
      <c r="A24" s="47" t="s">
        <v>58</v>
      </c>
      <c r="B24" s="48"/>
      <c r="C24" s="48"/>
      <c r="D24" s="48"/>
      <c r="E24" s="48"/>
      <c r="F24" s="48"/>
      <c r="G24" s="48"/>
      <c r="H24" s="48"/>
      <c r="I24" s="22">
        <f>SUM(J24:M24)</f>
        <v>1919900</v>
      </c>
      <c r="J24" s="22">
        <f>SUM(J25:J38)</f>
        <v>1030300</v>
      </c>
      <c r="K24" s="22">
        <f>SUM(K25:K38)</f>
        <v>444500</v>
      </c>
      <c r="L24" s="22">
        <f>SUM(L25:L38)</f>
        <v>445100</v>
      </c>
      <c r="M24" s="22">
        <f>SUM(M25:M38)</f>
        <v>0</v>
      </c>
      <c r="N24" s="23" t="s">
        <v>22</v>
      </c>
      <c r="O24" s="44" t="s">
        <v>22</v>
      </c>
      <c r="P24" s="45"/>
      <c r="Q24" s="45"/>
      <c r="R24" s="44" t="s">
        <v>22</v>
      </c>
      <c r="S24" s="45"/>
      <c r="T24" s="45"/>
    </row>
    <row r="25" spans="1:20" ht="18" customHeight="1">
      <c r="A25" s="59" t="s">
        <v>66</v>
      </c>
      <c r="B25" s="60"/>
      <c r="C25" s="60"/>
      <c r="D25" s="60"/>
      <c r="E25" s="60"/>
      <c r="F25" s="60"/>
      <c r="G25" s="60"/>
      <c r="H25" s="60"/>
      <c r="I25" s="19">
        <f>SUM(J25:M25)</f>
        <v>1600</v>
      </c>
      <c r="J25" s="20">
        <v>500</v>
      </c>
      <c r="K25" s="20">
        <v>500</v>
      </c>
      <c r="L25" s="20">
        <v>600</v>
      </c>
      <c r="M25" s="20"/>
      <c r="N25" s="21" t="s">
        <v>22</v>
      </c>
      <c r="O25" s="57" t="s">
        <v>22</v>
      </c>
      <c r="P25" s="58"/>
      <c r="Q25" s="58"/>
      <c r="R25" s="57" t="s">
        <v>22</v>
      </c>
      <c r="S25" s="58"/>
      <c r="T25" s="58"/>
    </row>
    <row r="26" spans="1:20" ht="18" customHeight="1">
      <c r="A26" s="55" t="s">
        <v>68</v>
      </c>
      <c r="B26" s="56"/>
      <c r="C26" s="56"/>
      <c r="D26" s="56"/>
      <c r="E26" s="56"/>
      <c r="F26" s="56"/>
      <c r="G26" s="56"/>
      <c r="H26" s="56"/>
      <c r="I26" s="13">
        <f t="shared" ref="I26:I38" si="0">SUM(J26:M26)</f>
        <v>127455</v>
      </c>
      <c r="J26" s="6">
        <f>38200+2245+10610</f>
        <v>51055</v>
      </c>
      <c r="K26" s="6">
        <v>38200</v>
      </c>
      <c r="L26" s="6">
        <v>38200</v>
      </c>
      <c r="M26" s="6"/>
      <c r="N26" s="3"/>
      <c r="O26" s="46" t="s">
        <v>22</v>
      </c>
      <c r="P26" s="39"/>
      <c r="Q26" s="39"/>
      <c r="R26" s="46" t="s">
        <v>22</v>
      </c>
      <c r="S26" s="39"/>
      <c r="T26" s="39"/>
    </row>
    <row r="27" spans="1:20" ht="18" customHeight="1">
      <c r="A27" s="55" t="s">
        <v>77</v>
      </c>
      <c r="B27" s="56"/>
      <c r="C27" s="56"/>
      <c r="D27" s="56"/>
      <c r="E27" s="56"/>
      <c r="F27" s="56"/>
      <c r="G27" s="56"/>
      <c r="H27" s="56"/>
      <c r="I27" s="13">
        <f t="shared" si="0"/>
        <v>413900</v>
      </c>
      <c r="J27" s="6">
        <f>146100-42100</f>
        <v>104000</v>
      </c>
      <c r="K27" s="6">
        <v>151900</v>
      </c>
      <c r="L27" s="6">
        <v>158000</v>
      </c>
      <c r="M27" s="6"/>
      <c r="N27" s="3"/>
      <c r="O27" s="46" t="s">
        <v>22</v>
      </c>
      <c r="P27" s="39"/>
      <c r="Q27" s="39"/>
      <c r="R27" s="46" t="s">
        <v>22</v>
      </c>
      <c r="S27" s="39"/>
      <c r="T27" s="39"/>
    </row>
    <row r="28" spans="1:20" ht="18" customHeight="1">
      <c r="A28" s="55" t="s">
        <v>65</v>
      </c>
      <c r="B28" s="56"/>
      <c r="C28" s="56"/>
      <c r="D28" s="56"/>
      <c r="E28" s="56"/>
      <c r="F28" s="56"/>
      <c r="G28" s="56"/>
      <c r="H28" s="56"/>
      <c r="I28" s="13">
        <f t="shared" si="0"/>
        <v>108595</v>
      </c>
      <c r="J28" s="6">
        <f>22600+19195+13000</f>
        <v>54795</v>
      </c>
      <c r="K28" s="6">
        <v>18000</v>
      </c>
      <c r="L28" s="6">
        <v>35800</v>
      </c>
      <c r="M28" s="6"/>
      <c r="N28" s="3"/>
      <c r="O28" s="46" t="s">
        <v>22</v>
      </c>
      <c r="P28" s="39"/>
      <c r="Q28" s="39"/>
      <c r="R28" s="46" t="s">
        <v>22</v>
      </c>
      <c r="S28" s="39"/>
      <c r="T28" s="39"/>
    </row>
    <row r="29" spans="1:20" ht="18" customHeight="1">
      <c r="A29" s="55" t="s">
        <v>64</v>
      </c>
      <c r="B29" s="56"/>
      <c r="C29" s="56"/>
      <c r="D29" s="56"/>
      <c r="E29" s="56"/>
      <c r="F29" s="56"/>
      <c r="G29" s="56"/>
      <c r="H29" s="56"/>
      <c r="I29" s="13">
        <f t="shared" si="0"/>
        <v>65150</v>
      </c>
      <c r="J29" s="6">
        <f>18000+1950+2000+5000</f>
        <v>26950</v>
      </c>
      <c r="K29" s="6">
        <v>18700</v>
      </c>
      <c r="L29" s="6">
        <v>19500</v>
      </c>
      <c r="M29" s="6"/>
      <c r="N29" s="3"/>
      <c r="O29" s="46"/>
      <c r="P29" s="39"/>
      <c r="Q29" s="39"/>
      <c r="R29" s="46" t="s">
        <v>22</v>
      </c>
      <c r="S29" s="39"/>
      <c r="T29" s="39"/>
    </row>
    <row r="30" spans="1:20" ht="18" customHeight="1">
      <c r="A30" s="55" t="s">
        <v>78</v>
      </c>
      <c r="B30" s="56"/>
      <c r="C30" s="56"/>
      <c r="D30" s="56"/>
      <c r="E30" s="56"/>
      <c r="F30" s="56"/>
      <c r="G30" s="56"/>
      <c r="H30" s="56"/>
      <c r="I30" s="13">
        <f t="shared" si="0"/>
        <v>390900</v>
      </c>
      <c r="J30" s="6">
        <f>165300-13300</f>
        <v>152000</v>
      </c>
      <c r="K30" s="6">
        <v>135200</v>
      </c>
      <c r="L30" s="6">
        <v>103700</v>
      </c>
      <c r="M30" s="6"/>
      <c r="N30" s="3"/>
      <c r="O30" s="46" t="s">
        <v>22</v>
      </c>
      <c r="P30" s="39"/>
      <c r="Q30" s="39"/>
      <c r="R30" s="46" t="s">
        <v>22</v>
      </c>
      <c r="S30" s="39"/>
      <c r="T30" s="39"/>
    </row>
    <row r="31" spans="1:20" ht="18" customHeight="1">
      <c r="A31" s="55" t="s">
        <v>63</v>
      </c>
      <c r="B31" s="56"/>
      <c r="C31" s="56"/>
      <c r="D31" s="56"/>
      <c r="E31" s="56"/>
      <c r="F31" s="56"/>
      <c r="G31" s="56"/>
      <c r="H31" s="56"/>
      <c r="I31" s="13">
        <f t="shared" si="0"/>
        <v>40400</v>
      </c>
      <c r="J31" s="6">
        <v>11700</v>
      </c>
      <c r="K31" s="6">
        <v>12800</v>
      </c>
      <c r="L31" s="6">
        <v>15900</v>
      </c>
      <c r="M31" s="6"/>
      <c r="N31" s="3"/>
      <c r="O31" s="46" t="s">
        <v>22</v>
      </c>
      <c r="P31" s="39"/>
      <c r="Q31" s="39"/>
      <c r="R31" s="46" t="s">
        <v>22</v>
      </c>
      <c r="S31" s="39"/>
      <c r="T31" s="39"/>
    </row>
    <row r="32" spans="1:20" ht="18" customHeight="1">
      <c r="A32" s="55" t="s">
        <v>67</v>
      </c>
      <c r="B32" s="56"/>
      <c r="C32" s="56"/>
      <c r="D32" s="56"/>
      <c r="E32" s="56"/>
      <c r="F32" s="56"/>
      <c r="G32" s="56"/>
      <c r="H32" s="56"/>
      <c r="I32" s="13">
        <f t="shared" si="0"/>
        <v>22400</v>
      </c>
      <c r="J32" s="6">
        <v>7200</v>
      </c>
      <c r="K32" s="6">
        <v>7500</v>
      </c>
      <c r="L32" s="6">
        <v>7700</v>
      </c>
      <c r="M32" s="6"/>
      <c r="N32" s="3"/>
      <c r="O32" s="46" t="s">
        <v>22</v>
      </c>
      <c r="P32" s="39"/>
      <c r="Q32" s="39"/>
      <c r="R32" s="46" t="s">
        <v>22</v>
      </c>
      <c r="S32" s="39"/>
      <c r="T32" s="39"/>
    </row>
    <row r="33" spans="1:20" ht="18" customHeight="1">
      <c r="A33" s="55" t="s">
        <v>79</v>
      </c>
      <c r="B33" s="56"/>
      <c r="C33" s="56"/>
      <c r="D33" s="56"/>
      <c r="E33" s="56"/>
      <c r="F33" s="56"/>
      <c r="G33" s="56"/>
      <c r="H33" s="56"/>
      <c r="I33" s="13">
        <f t="shared" si="0"/>
        <v>162000</v>
      </c>
      <c r="J33" s="6">
        <f>52200-1000</f>
        <v>51200</v>
      </c>
      <c r="K33" s="6">
        <v>54300</v>
      </c>
      <c r="L33" s="6">
        <v>56500</v>
      </c>
      <c r="M33" s="6"/>
      <c r="N33" s="3"/>
      <c r="O33" s="46" t="s">
        <v>22</v>
      </c>
      <c r="P33" s="39"/>
      <c r="Q33" s="39"/>
      <c r="R33" s="46" t="s">
        <v>22</v>
      </c>
      <c r="S33" s="39"/>
      <c r="T33" s="39"/>
    </row>
    <row r="34" spans="1:20" ht="18" customHeight="1">
      <c r="A34" s="55" t="s">
        <v>81</v>
      </c>
      <c r="B34" s="56"/>
      <c r="C34" s="56"/>
      <c r="D34" s="56"/>
      <c r="E34" s="56"/>
      <c r="F34" s="56"/>
      <c r="G34" s="56"/>
      <c r="H34" s="56"/>
      <c r="I34" s="13">
        <f t="shared" si="0"/>
        <v>526200</v>
      </c>
      <c r="J34" s="6">
        <v>526200</v>
      </c>
      <c r="K34" s="6">
        <v>0</v>
      </c>
      <c r="L34" s="6">
        <v>0</v>
      </c>
      <c r="M34" s="6"/>
      <c r="N34" s="3"/>
      <c r="O34" s="46" t="s">
        <v>22</v>
      </c>
      <c r="P34" s="39"/>
      <c r="Q34" s="39"/>
      <c r="R34" s="46" t="s">
        <v>22</v>
      </c>
      <c r="S34" s="39"/>
      <c r="T34" s="39"/>
    </row>
    <row r="35" spans="1:20" ht="18" customHeight="1">
      <c r="A35" s="55" t="s">
        <v>80</v>
      </c>
      <c r="B35" s="56"/>
      <c r="C35" s="56"/>
      <c r="D35" s="56"/>
      <c r="E35" s="56"/>
      <c r="F35" s="56"/>
      <c r="G35" s="56"/>
      <c r="H35" s="56"/>
      <c r="I35" s="13">
        <f t="shared" si="0"/>
        <v>14800</v>
      </c>
      <c r="J35" s="6">
        <f>4100+400</f>
        <v>4500</v>
      </c>
      <c r="K35" s="6">
        <v>4300</v>
      </c>
      <c r="L35" s="6">
        <v>6000</v>
      </c>
      <c r="M35" s="6"/>
      <c r="N35" s="3"/>
      <c r="O35" s="46" t="s">
        <v>22</v>
      </c>
      <c r="P35" s="39"/>
      <c r="Q35" s="39"/>
      <c r="R35" s="46" t="s">
        <v>22</v>
      </c>
      <c r="S35" s="39"/>
      <c r="T35" s="39"/>
    </row>
    <row r="36" spans="1:20" ht="18" customHeight="1">
      <c r="A36" s="55" t="s">
        <v>61</v>
      </c>
      <c r="B36" s="56"/>
      <c r="C36" s="56"/>
      <c r="D36" s="56"/>
      <c r="E36" s="56"/>
      <c r="F36" s="56"/>
      <c r="G36" s="56"/>
      <c r="H36" s="56"/>
      <c r="I36" s="13">
        <f t="shared" si="0"/>
        <v>11300</v>
      </c>
      <c r="J36" s="6">
        <f>3000+2000</f>
        <v>5000</v>
      </c>
      <c r="K36" s="6">
        <v>3100</v>
      </c>
      <c r="L36" s="6">
        <v>3200</v>
      </c>
      <c r="M36" s="6"/>
      <c r="N36" s="3" t="s">
        <v>22</v>
      </c>
      <c r="O36" s="46" t="s">
        <v>22</v>
      </c>
      <c r="P36" s="39"/>
      <c r="Q36" s="39"/>
      <c r="R36" s="46" t="s">
        <v>22</v>
      </c>
      <c r="S36" s="39"/>
      <c r="T36" s="39"/>
    </row>
    <row r="37" spans="1:20" ht="18" customHeight="1">
      <c r="A37" s="55" t="s">
        <v>62</v>
      </c>
      <c r="B37" s="56"/>
      <c r="C37" s="56"/>
      <c r="D37" s="56"/>
      <c r="E37" s="56"/>
      <c r="F37" s="56"/>
      <c r="G37" s="56"/>
      <c r="H37" s="56"/>
      <c r="I37" s="13">
        <f t="shared" si="0"/>
        <v>2200</v>
      </c>
      <c r="J37" s="6">
        <v>2200</v>
      </c>
      <c r="K37" s="6">
        <v>0</v>
      </c>
      <c r="L37" s="6">
        <v>0</v>
      </c>
      <c r="M37" s="6"/>
      <c r="N37" s="3" t="s">
        <v>22</v>
      </c>
      <c r="O37" s="46" t="s">
        <v>22</v>
      </c>
      <c r="P37" s="39"/>
      <c r="Q37" s="39"/>
      <c r="R37" s="46" t="s">
        <v>22</v>
      </c>
      <c r="S37" s="39"/>
      <c r="T37" s="39"/>
    </row>
    <row r="38" spans="1:20" ht="18" customHeight="1">
      <c r="A38" s="55" t="s">
        <v>60</v>
      </c>
      <c r="B38" s="56"/>
      <c r="C38" s="56"/>
      <c r="D38" s="56"/>
      <c r="E38" s="56"/>
      <c r="F38" s="56"/>
      <c r="G38" s="56"/>
      <c r="H38" s="56"/>
      <c r="I38" s="13">
        <f t="shared" si="0"/>
        <v>33000</v>
      </c>
      <c r="J38" s="6">
        <v>33000</v>
      </c>
      <c r="K38" s="6">
        <v>0</v>
      </c>
      <c r="L38" s="6">
        <v>0</v>
      </c>
      <c r="M38" s="6"/>
      <c r="N38" s="3" t="s">
        <v>22</v>
      </c>
      <c r="O38" s="46" t="s">
        <v>22</v>
      </c>
      <c r="P38" s="39"/>
      <c r="Q38" s="39"/>
      <c r="R38" s="46" t="s">
        <v>22</v>
      </c>
      <c r="S38" s="39"/>
      <c r="T38" s="39"/>
    </row>
    <row r="39" spans="1:20" ht="5.25" customHeight="1"/>
    <row r="40" spans="1:20">
      <c r="B40" s="15" t="s">
        <v>82</v>
      </c>
      <c r="C40" s="15"/>
      <c r="D40" s="15"/>
      <c r="E40" s="15"/>
      <c r="F40" s="15" t="s">
        <v>70</v>
      </c>
    </row>
    <row r="41" spans="1:20" ht="7.5" customHeight="1">
      <c r="B41" s="15"/>
      <c r="C41" s="15"/>
      <c r="D41" s="15"/>
      <c r="E41" s="15"/>
      <c r="F41" s="15"/>
    </row>
    <row r="42" spans="1:20">
      <c r="B42" s="15" t="s">
        <v>59</v>
      </c>
      <c r="C42" s="15"/>
      <c r="D42" s="15"/>
      <c r="E42" s="15"/>
      <c r="F42" s="15"/>
    </row>
    <row r="43" spans="1:20">
      <c r="B43" s="15" t="s">
        <v>69</v>
      </c>
      <c r="C43" s="15"/>
      <c r="D43" s="15"/>
      <c r="E43" s="15"/>
      <c r="F43" s="15"/>
    </row>
    <row r="44" spans="1:20">
      <c r="B44" s="15" t="s">
        <v>83</v>
      </c>
      <c r="C44" s="15"/>
      <c r="D44" s="15"/>
      <c r="E44" s="15"/>
      <c r="F44" s="15"/>
    </row>
    <row r="45" spans="1:20">
      <c r="B45" s="15"/>
      <c r="C45" s="15"/>
      <c r="D45" s="15"/>
      <c r="E45" s="15"/>
      <c r="F45" s="15"/>
    </row>
    <row r="46" spans="1:20">
      <c r="B46" s="15"/>
      <c r="C46" s="15"/>
      <c r="D46" s="15"/>
      <c r="E46" s="15"/>
      <c r="F46" s="15"/>
    </row>
    <row r="47" spans="1:20">
      <c r="B47" s="15"/>
    </row>
  </sheetData>
  <mergeCells count="107">
    <mergeCell ref="A38:H38"/>
    <mergeCell ref="O38:Q38"/>
    <mergeCell ref="R38:T38"/>
    <mergeCell ref="A28:H28"/>
    <mergeCell ref="A37:H37"/>
    <mergeCell ref="O37:Q37"/>
    <mergeCell ref="R31:T31"/>
    <mergeCell ref="R32:T32"/>
    <mergeCell ref="R33:T33"/>
    <mergeCell ref="R34:T34"/>
    <mergeCell ref="R29:T29"/>
    <mergeCell ref="R30:T30"/>
    <mergeCell ref="A25:H25"/>
    <mergeCell ref="A32:H32"/>
    <mergeCell ref="A33:H33"/>
    <mergeCell ref="A35:H35"/>
    <mergeCell ref="A31:H31"/>
    <mergeCell ref="R25:T25"/>
    <mergeCell ref="R36:T36"/>
    <mergeCell ref="O28:Q28"/>
    <mergeCell ref="O29:Q29"/>
    <mergeCell ref="O30:Q30"/>
    <mergeCell ref="A26:H26"/>
    <mergeCell ref="A29:H29"/>
    <mergeCell ref="R35:T35"/>
    <mergeCell ref="O25:Q25"/>
    <mergeCell ref="O36:Q36"/>
    <mergeCell ref="A27:H27"/>
    <mergeCell ref="A30:H30"/>
    <mergeCell ref="O26:Q26"/>
    <mergeCell ref="O27:Q27"/>
    <mergeCell ref="A36:H36"/>
    <mergeCell ref="R37:T37"/>
    <mergeCell ref="O35:Q35"/>
    <mergeCell ref="R26:T26"/>
    <mergeCell ref="R27:T27"/>
    <mergeCell ref="R28:T28"/>
    <mergeCell ref="P16:S16"/>
    <mergeCell ref="Q14:R14"/>
    <mergeCell ref="A15:T15"/>
    <mergeCell ref="S14:T14"/>
    <mergeCell ref="F22:G22"/>
    <mergeCell ref="A34:H34"/>
    <mergeCell ref="O31:Q31"/>
    <mergeCell ref="O32:Q32"/>
    <mergeCell ref="O33:Q33"/>
    <mergeCell ref="O34:Q34"/>
    <mergeCell ref="A24:H24"/>
    <mergeCell ref="F23:G23"/>
    <mergeCell ref="O21:Q21"/>
    <mergeCell ref="B17:B20"/>
    <mergeCell ref="J18:J20"/>
    <mergeCell ref="D21:E21"/>
    <mergeCell ref="F21:G21"/>
    <mergeCell ref="I18:I20"/>
    <mergeCell ref="H17:H20"/>
    <mergeCell ref="D20:E20"/>
    <mergeCell ref="C18:E19"/>
    <mergeCell ref="I17:M17"/>
    <mergeCell ref="R24:T24"/>
    <mergeCell ref="R21:T21"/>
    <mergeCell ref="O17:Q20"/>
    <mergeCell ref="M18:M20"/>
    <mergeCell ref="R17:T20"/>
    <mergeCell ref="O24:Q24"/>
    <mergeCell ref="N17:N20"/>
    <mergeCell ref="A13:F13"/>
    <mergeCell ref="A17:A20"/>
    <mergeCell ref="F18:G20"/>
    <mergeCell ref="A14:F14"/>
    <mergeCell ref="C17:G17"/>
    <mergeCell ref="G13:P13"/>
    <mergeCell ref="L19:L20"/>
    <mergeCell ref="K19:K20"/>
    <mergeCell ref="K18:L18"/>
    <mergeCell ref="G14:P14"/>
    <mergeCell ref="G11:P12"/>
    <mergeCell ref="A6:F7"/>
    <mergeCell ref="A8:F8"/>
    <mergeCell ref="G8:P8"/>
    <mergeCell ref="G6:P7"/>
    <mergeCell ref="Q8:R8"/>
    <mergeCell ref="S5:T5"/>
    <mergeCell ref="Q7:R7"/>
    <mergeCell ref="A1:T1"/>
    <mergeCell ref="A2:T2"/>
    <mergeCell ref="A3:T3"/>
    <mergeCell ref="A4:D4"/>
    <mergeCell ref="S7:T7"/>
    <mergeCell ref="S11:T11"/>
    <mergeCell ref="Q11:R11"/>
    <mergeCell ref="S10:T10"/>
    <mergeCell ref="Q12:R12"/>
    <mergeCell ref="Q6:R6"/>
    <mergeCell ref="S6:T6"/>
    <mergeCell ref="S9:T9"/>
    <mergeCell ref="S8:T8"/>
    <mergeCell ref="Q10:R10"/>
    <mergeCell ref="Q9:R9"/>
    <mergeCell ref="S13:T13"/>
    <mergeCell ref="Q13:R13"/>
    <mergeCell ref="S12:T12"/>
    <mergeCell ref="A9:F9"/>
    <mergeCell ref="G10:P10"/>
    <mergeCell ref="G9:P9"/>
    <mergeCell ref="A11:F12"/>
    <mergeCell ref="A10:F10"/>
  </mergeCells>
  <phoneticPr fontId="7" type="noConversion"/>
  <pageMargins left="0" right="0" top="0.19685039370078741" bottom="0" header="0" footer="0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План-гр.Версия1 от 08.02.2021</vt:lpstr>
      <vt:lpstr>JR_PAGE_ANCHOR_0_1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2021-02-09T06:45:09Z</cp:lastPrinted>
  <dcterms:created xsi:type="dcterms:W3CDTF">2019-12-26T09:28:47Z</dcterms:created>
  <dcterms:modified xsi:type="dcterms:W3CDTF">2021-02-09T06:45:13Z</dcterms:modified>
</cp:coreProperties>
</file>