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10 от 29.09.2023" sheetId="1" r:id="rId1"/>
  </sheets>
  <definedNames>
    <definedName name="JR_PAGE_ANCHOR_0_1">'План-гр.Версия 10 от 29.09.2023'!$A$1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2023 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 г</t>
        </r>
      </text>
    </comment>
    <comment ref="L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на 2025 г</t>
        </r>
      </text>
    </comment>
  </commentList>
</comments>
</file>

<file path=xl/sharedStrings.xml><?xml version="1.0" encoding="utf-8"?>
<sst xmlns="http://schemas.openxmlformats.org/spreadsheetml/2006/main" count="145" uniqueCount="87">
  <si>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</si>
  <si>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</si>
  <si>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</si>
  <si>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</si>
  <si>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</si>
  <si>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</si>
  <si>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</si>
  <si>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</si>
  <si>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</si>
  <si>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</si>
  <si>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</si>
  <si>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</si>
  <si>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</si>
  <si>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</si>
  <si>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</si>
  <si>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</si>
  <si>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</si>
  <si>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</si>
  <si>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</si>
  <si>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</si>
  <si>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</si>
  <si>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</si>
  <si>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</si>
  <si>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</si>
  <si>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</si>
  <si>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</si>
  <si>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</si>
  <si>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</si>
  <si>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</si>
  <si>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</si>
  <si>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</si>
  <si>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</si>
  <si>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</si>
  <si>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</si>
  <si>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</si>
  <si>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</si>
  <si>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</si>
  <si>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</si>
  <si>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</si>
  <si>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</si>
  <si>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</si>
  <si>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</si>
  <si>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</si>
  <si>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</si>
  <si>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</si>
  <si>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</si>
  <si>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</si>
  <si>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</si>
  <si>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</si>
  <si>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</si>
  <si>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</si>
  <si>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</si>
  <si>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</si>
  <si>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</si>
  <si>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</si>
  <si>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</si>
  <si>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</si>
  <si>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</si>
  <si>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</si>
  <si>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</si>
  <si>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</si>
  <si>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</si>
  <si>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</si>
  <si>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</si>
  <si>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</si>
  <si>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</si>
  <si>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</si>
  <si>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</si>
  <si>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</si>
  <si>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</si>
  <si>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</si>
  <si>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</si>
  <si>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</si>
  <si>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</si>
  <si>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</si>
  <si>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</si>
  <si>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закупок товаров, работ, услуг на 2023 финансовый год</t>
  </si>
  <si>
    <t>и на плановый период 2024 и 2025 годов</t>
  </si>
  <si>
    <t>2. Информация о закупках товаров, работ, услуг на 2023 финансовый год и на плановый период 2024 и 2025 годов:</t>
  </si>
  <si>
    <t>233226300535522630100100010000000244</t>
  </si>
  <si>
    <t>233226300535522630100100020000000247</t>
  </si>
  <si>
    <t>в том числе по коду бюджетной классификации 303 0310 2100060990 244</t>
  </si>
  <si>
    <t>в том числе по коду бюджетной классификации 303 0503 9290018050 244</t>
  </si>
  <si>
    <t>в том числе по коду бюджетной классификации 303 0503 9290018050 247</t>
  </si>
  <si>
    <t>в том числе по коду бюджетной классификации 303 0503 9290018090 244</t>
  </si>
  <si>
    <t>в том числе по коду бюджетной классификации 303 0801 9020016510 244</t>
  </si>
  <si>
    <t>Версия 10 от 29.09.2023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</si>
</sst>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7" xfId="0" applyNumberFormat="1" applyFont="1" applyFill="1" applyBorder="1" applyAlignment="1" applyProtection="1">
      <alignment horizontal="left" wrapText="1"/>
      <protection/>
    </xf>
    <xf numFmtId="0" fontId="4" fillId="33" borderId="17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0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9" xfId="0" applyNumberFormat="1" applyFont="1" applyFill="1" applyBorder="1" applyAlignment="1" applyProtection="1">
      <alignment horizontal="center" vertical="top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2"/>
  <sheetViews>
    <sheetView tabSelected="1" zoomScalePageLayoutView="0" workbookViewId="0" topLeftCell="A1">
      <selection activeCell="E68" sqref="E68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2" max="12" width="9.71093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5" customHeight="1">
      <c r="A2" s="45" t="s">
        <v>76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5" customHeight="1">
      <c r="A3" s="45" t="s">
        <v>77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9.5" customHeight="1">
      <c r="A4" s="38" t="s">
        <v>1</v>
      </c>
      <c r="B4" s="39"/>
      <c r="C4" s="39"/>
      <c r="D4" s="3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7" t="s">
        <v>2</v>
      </c>
      <c r="T5" s="48"/>
    </row>
    <row r="6" spans="1:20" ht="19.5" customHeight="1">
      <c r="A6" s="38" t="s">
        <v>3</v>
      </c>
      <c r="B6" s="39"/>
      <c r="C6" s="39"/>
      <c r="D6" s="39"/>
      <c r="E6" s="39"/>
      <c r="F6" s="39"/>
      <c r="G6" s="36" t="s">
        <v>4</v>
      </c>
      <c r="H6" s="37"/>
      <c r="I6" s="37"/>
      <c r="J6" s="37"/>
      <c r="K6" s="37"/>
      <c r="L6" s="37"/>
      <c r="M6" s="37"/>
      <c r="N6" s="37"/>
      <c r="O6" s="37"/>
      <c r="P6" s="37"/>
      <c r="Q6" s="34" t="s">
        <v>5</v>
      </c>
      <c r="R6" s="35"/>
      <c r="S6" s="32" t="s">
        <v>6</v>
      </c>
      <c r="T6" s="33"/>
    </row>
    <row r="7" spans="1:20" ht="19.5" customHeight="1">
      <c r="A7" s="39"/>
      <c r="B7" s="39"/>
      <c r="C7" s="39"/>
      <c r="D7" s="39"/>
      <c r="E7" s="39"/>
      <c r="F7" s="39"/>
      <c r="G7" s="37"/>
      <c r="H7" s="37"/>
      <c r="I7" s="37"/>
      <c r="J7" s="37"/>
      <c r="K7" s="37"/>
      <c r="L7" s="37"/>
      <c r="M7" s="37"/>
      <c r="N7" s="37"/>
      <c r="O7" s="37"/>
      <c r="P7" s="37"/>
      <c r="Q7" s="34" t="s">
        <v>7</v>
      </c>
      <c r="R7" s="35"/>
      <c r="S7" s="32" t="s">
        <v>8</v>
      </c>
      <c r="T7" s="33"/>
    </row>
    <row r="8" spans="1:20" ht="19.5" customHeight="1">
      <c r="A8" s="38" t="s">
        <v>9</v>
      </c>
      <c r="B8" s="39"/>
      <c r="C8" s="39"/>
      <c r="D8" s="39"/>
      <c r="E8" s="39"/>
      <c r="F8" s="39"/>
      <c r="G8" s="36" t="s">
        <v>10</v>
      </c>
      <c r="H8" s="37"/>
      <c r="I8" s="37"/>
      <c r="J8" s="37"/>
      <c r="K8" s="37"/>
      <c r="L8" s="37"/>
      <c r="M8" s="37"/>
      <c r="N8" s="37"/>
      <c r="O8" s="37"/>
      <c r="P8" s="37"/>
      <c r="Q8" s="34" t="s">
        <v>11</v>
      </c>
      <c r="R8" s="35"/>
      <c r="S8" s="32" t="s">
        <v>12</v>
      </c>
      <c r="T8" s="33"/>
    </row>
    <row r="9" spans="1:20" ht="19.5" customHeight="1">
      <c r="A9" s="38" t="s">
        <v>13</v>
      </c>
      <c r="B9" s="39"/>
      <c r="C9" s="39"/>
      <c r="D9" s="39"/>
      <c r="E9" s="39"/>
      <c r="F9" s="39"/>
      <c r="G9" s="36" t="s">
        <v>14</v>
      </c>
      <c r="H9" s="37"/>
      <c r="I9" s="37"/>
      <c r="J9" s="37"/>
      <c r="K9" s="37"/>
      <c r="L9" s="37"/>
      <c r="M9" s="37"/>
      <c r="N9" s="37"/>
      <c r="O9" s="37"/>
      <c r="P9" s="37"/>
      <c r="Q9" s="34" t="s">
        <v>15</v>
      </c>
      <c r="R9" s="35"/>
      <c r="S9" s="32" t="s">
        <v>16</v>
      </c>
      <c r="T9" s="33"/>
    </row>
    <row r="10" spans="1:20" ht="30" customHeight="1">
      <c r="A10" s="38" t="s">
        <v>17</v>
      </c>
      <c r="B10" s="39"/>
      <c r="C10" s="39"/>
      <c r="D10" s="39"/>
      <c r="E10" s="39"/>
      <c r="F10" s="39"/>
      <c r="G10" s="36" t="s">
        <v>18</v>
      </c>
      <c r="H10" s="37"/>
      <c r="I10" s="37"/>
      <c r="J10" s="37"/>
      <c r="K10" s="37"/>
      <c r="L10" s="37"/>
      <c r="M10" s="37"/>
      <c r="N10" s="37"/>
      <c r="O10" s="37"/>
      <c r="P10" s="37"/>
      <c r="Q10" s="34" t="s">
        <v>19</v>
      </c>
      <c r="R10" s="35"/>
      <c r="S10" s="32" t="s">
        <v>20</v>
      </c>
      <c r="T10" s="33"/>
    </row>
    <row r="11" spans="1:20" ht="19.5" customHeight="1">
      <c r="A11" s="38" t="s">
        <v>21</v>
      </c>
      <c r="B11" s="39"/>
      <c r="C11" s="39"/>
      <c r="D11" s="39"/>
      <c r="E11" s="39"/>
      <c r="F11" s="39"/>
      <c r="G11" s="36" t="s">
        <v>22</v>
      </c>
      <c r="H11" s="37"/>
      <c r="I11" s="37"/>
      <c r="J11" s="37"/>
      <c r="K11" s="37"/>
      <c r="L11" s="37"/>
      <c r="M11" s="37"/>
      <c r="N11" s="37"/>
      <c r="O11" s="37"/>
      <c r="P11" s="37"/>
      <c r="Q11" s="34" t="s">
        <v>5</v>
      </c>
      <c r="R11" s="35"/>
      <c r="S11" s="32" t="s">
        <v>22</v>
      </c>
      <c r="T11" s="33"/>
    </row>
    <row r="12" spans="1:20" ht="21.75" customHeight="1">
      <c r="A12" s="39"/>
      <c r="B12" s="39"/>
      <c r="C12" s="39"/>
      <c r="D12" s="39"/>
      <c r="E12" s="39"/>
      <c r="F12" s="39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4" t="s">
        <v>7</v>
      </c>
      <c r="R12" s="35"/>
      <c r="S12" s="32" t="s">
        <v>22</v>
      </c>
      <c r="T12" s="33"/>
    </row>
    <row r="13" spans="1:20" ht="30" customHeight="1">
      <c r="A13" s="38" t="s">
        <v>17</v>
      </c>
      <c r="B13" s="39"/>
      <c r="C13" s="39"/>
      <c r="D13" s="39"/>
      <c r="E13" s="39"/>
      <c r="F13" s="39"/>
      <c r="G13" s="36" t="s">
        <v>22</v>
      </c>
      <c r="H13" s="37"/>
      <c r="I13" s="37"/>
      <c r="J13" s="37"/>
      <c r="K13" s="37"/>
      <c r="L13" s="37"/>
      <c r="M13" s="37"/>
      <c r="N13" s="37"/>
      <c r="O13" s="37"/>
      <c r="P13" s="37"/>
      <c r="Q13" s="34" t="s">
        <v>19</v>
      </c>
      <c r="R13" s="35"/>
      <c r="S13" s="32" t="s">
        <v>22</v>
      </c>
      <c r="T13" s="33"/>
    </row>
    <row r="14" spans="1:20" ht="19.5" customHeight="1">
      <c r="A14" s="41" t="s">
        <v>23</v>
      </c>
      <c r="B14" s="42"/>
      <c r="C14" s="42"/>
      <c r="D14" s="42"/>
      <c r="E14" s="42"/>
      <c r="F14" s="42"/>
      <c r="G14" s="51" t="s">
        <v>24</v>
      </c>
      <c r="H14" s="52"/>
      <c r="I14" s="52"/>
      <c r="J14" s="52"/>
      <c r="K14" s="52"/>
      <c r="L14" s="52"/>
      <c r="M14" s="52"/>
      <c r="N14" s="52"/>
      <c r="O14" s="52"/>
      <c r="P14" s="52"/>
      <c r="Q14" s="34" t="s">
        <v>25</v>
      </c>
      <c r="R14" s="35"/>
      <c r="S14" s="32" t="s">
        <v>26</v>
      </c>
      <c r="T14" s="33"/>
    </row>
    <row r="15" spans="1:20" ht="24.75" customHeight="1">
      <c r="A15" s="38" t="s">
        <v>78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3" t="s">
        <v>22</v>
      </c>
      <c r="Q16" s="54"/>
      <c r="R16" s="54"/>
      <c r="S16" s="54"/>
      <c r="T16" s="1"/>
    </row>
    <row r="17" spans="1:20" ht="60" customHeight="1">
      <c r="A17" s="40" t="s">
        <v>27</v>
      </c>
      <c r="B17" s="40" t="s">
        <v>28</v>
      </c>
      <c r="C17" s="40" t="s">
        <v>29</v>
      </c>
      <c r="D17" s="29"/>
      <c r="E17" s="29"/>
      <c r="F17" s="29"/>
      <c r="G17" s="29"/>
      <c r="H17" s="40" t="s">
        <v>30</v>
      </c>
      <c r="I17" s="40" t="s">
        <v>31</v>
      </c>
      <c r="J17" s="29"/>
      <c r="K17" s="29"/>
      <c r="L17" s="29"/>
      <c r="M17" s="29"/>
      <c r="N17" s="40" t="s">
        <v>32</v>
      </c>
      <c r="O17" s="40" t="s">
        <v>33</v>
      </c>
      <c r="P17" s="29"/>
      <c r="Q17" s="29"/>
      <c r="R17" s="40" t="s">
        <v>34</v>
      </c>
      <c r="S17" s="29"/>
      <c r="T17" s="29"/>
    </row>
    <row r="18" spans="1:20" ht="79.5" customHeight="1">
      <c r="A18" s="29"/>
      <c r="B18" s="29"/>
      <c r="C18" s="40" t="s">
        <v>35</v>
      </c>
      <c r="D18" s="29"/>
      <c r="E18" s="29"/>
      <c r="F18" s="40" t="s">
        <v>36</v>
      </c>
      <c r="G18" s="29"/>
      <c r="H18" s="29"/>
      <c r="I18" s="40" t="s">
        <v>37</v>
      </c>
      <c r="J18" s="40" t="s">
        <v>38</v>
      </c>
      <c r="K18" s="40" t="s">
        <v>39</v>
      </c>
      <c r="L18" s="29"/>
      <c r="M18" s="40" t="s">
        <v>40</v>
      </c>
      <c r="N18" s="29"/>
      <c r="O18" s="29"/>
      <c r="P18" s="29"/>
      <c r="Q18" s="29"/>
      <c r="R18" s="29"/>
      <c r="S18" s="29"/>
      <c r="T18" s="29"/>
    </row>
    <row r="19" spans="1:20" ht="99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40" t="s">
        <v>41</v>
      </c>
      <c r="L19" s="40" t="s">
        <v>42</v>
      </c>
      <c r="M19" s="29"/>
      <c r="N19" s="29"/>
      <c r="O19" s="29"/>
      <c r="P19" s="29"/>
      <c r="Q19" s="29"/>
      <c r="R19" s="29"/>
      <c r="S19" s="29"/>
      <c r="T19" s="29"/>
    </row>
    <row r="20" spans="1:20" ht="79.5" customHeight="1">
      <c r="A20" s="29"/>
      <c r="B20" s="29"/>
      <c r="C20" s="2" t="s">
        <v>43</v>
      </c>
      <c r="D20" s="40" t="s">
        <v>44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5" customHeight="1">
      <c r="A21" s="3" t="s">
        <v>45</v>
      </c>
      <c r="B21" s="3" t="s">
        <v>46</v>
      </c>
      <c r="C21" s="3" t="s">
        <v>47</v>
      </c>
      <c r="D21" s="28" t="s">
        <v>48</v>
      </c>
      <c r="E21" s="29"/>
      <c r="F21" s="28" t="s">
        <v>49</v>
      </c>
      <c r="G21" s="29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28" t="s">
        <v>57</v>
      </c>
      <c r="P21" s="29"/>
      <c r="Q21" s="29"/>
      <c r="R21" s="28" t="s">
        <v>16</v>
      </c>
      <c r="S21" s="29"/>
      <c r="T21" s="29"/>
    </row>
    <row r="22" spans="1:20" ht="76.5" customHeight="1">
      <c r="A22" s="17">
        <v>1</v>
      </c>
      <c r="B22" s="27" t="s">
        <v>79</v>
      </c>
      <c r="C22" s="9" t="s">
        <v>22</v>
      </c>
      <c r="D22" s="7" t="s">
        <v>22</v>
      </c>
      <c r="E22" s="8"/>
      <c r="F22" s="55" t="s">
        <v>69</v>
      </c>
      <c r="G22" s="56"/>
      <c r="H22" s="4"/>
      <c r="I22" s="14">
        <f>SUM(J22:M22)</f>
        <v>3420738</v>
      </c>
      <c r="J22" s="5">
        <f>988900+1000-7204+149800+435600+33300+512300+17480+22662-8000+342800</f>
        <v>2488638</v>
      </c>
      <c r="K22" s="5">
        <v>461100</v>
      </c>
      <c r="L22" s="5">
        <v>471000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3</v>
      </c>
      <c r="B23" s="27" t="s">
        <v>80</v>
      </c>
      <c r="C23" s="9"/>
      <c r="D23" s="7"/>
      <c r="E23" s="8"/>
      <c r="F23" s="59" t="s">
        <v>69</v>
      </c>
      <c r="G23" s="60"/>
      <c r="H23" s="4"/>
      <c r="I23" s="18">
        <f>SUM(J23:M23)</f>
        <v>936662</v>
      </c>
      <c r="J23" s="5">
        <f>299100+4900+1304+48000+193300-17480-22662-168000</f>
        <v>338462</v>
      </c>
      <c r="K23" s="5">
        <v>299100</v>
      </c>
      <c r="L23" s="5">
        <v>299100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s="16" customFormat="1" ht="25.5" customHeight="1">
      <c r="A24" s="61" t="s">
        <v>58</v>
      </c>
      <c r="B24" s="62"/>
      <c r="C24" s="62"/>
      <c r="D24" s="62"/>
      <c r="E24" s="62"/>
      <c r="F24" s="62"/>
      <c r="G24" s="62"/>
      <c r="H24" s="62"/>
      <c r="I24" s="22">
        <f>SUM(J24:M24)</f>
        <v>4357400</v>
      </c>
      <c r="J24" s="22">
        <f>SUM(J25:J41)</f>
        <v>2827100</v>
      </c>
      <c r="K24" s="22">
        <f>SUM(K25:K41)</f>
        <v>760200</v>
      </c>
      <c r="L24" s="22">
        <f>SUM(L25:L41)</f>
        <v>770100</v>
      </c>
      <c r="M24" s="22">
        <f>SUM(M25:M41)</f>
        <v>0</v>
      </c>
      <c r="N24" s="23" t="s">
        <v>22</v>
      </c>
      <c r="O24" s="49" t="s">
        <v>22</v>
      </c>
      <c r="P24" s="50"/>
      <c r="Q24" s="50"/>
      <c r="R24" s="49" t="s">
        <v>22</v>
      </c>
      <c r="S24" s="50"/>
      <c r="T24" s="50"/>
    </row>
    <row r="25" spans="1:20" ht="18" customHeight="1">
      <c r="A25" s="63" t="s">
        <v>64</v>
      </c>
      <c r="B25" s="64"/>
      <c r="C25" s="64"/>
      <c r="D25" s="64"/>
      <c r="E25" s="64"/>
      <c r="F25" s="64"/>
      <c r="G25" s="64"/>
      <c r="H25" s="64"/>
      <c r="I25" s="19">
        <f>SUM(J25:M25)</f>
        <v>2200</v>
      </c>
      <c r="J25" s="20">
        <v>400</v>
      </c>
      <c r="K25" s="20">
        <v>900</v>
      </c>
      <c r="L25" s="20">
        <v>900</v>
      </c>
      <c r="M25" s="20">
        <v>0</v>
      </c>
      <c r="N25" s="21" t="s">
        <v>22</v>
      </c>
      <c r="O25" s="57" t="s">
        <v>22</v>
      </c>
      <c r="P25" s="58"/>
      <c r="Q25" s="58"/>
      <c r="R25" s="57" t="s">
        <v>22</v>
      </c>
      <c r="S25" s="58"/>
      <c r="T25" s="58"/>
    </row>
    <row r="26" spans="1:20" ht="18" customHeight="1">
      <c r="A26" s="30" t="s">
        <v>66</v>
      </c>
      <c r="B26" s="31"/>
      <c r="C26" s="31"/>
      <c r="D26" s="31"/>
      <c r="E26" s="31"/>
      <c r="F26" s="31"/>
      <c r="G26" s="31"/>
      <c r="H26" s="31"/>
      <c r="I26" s="13">
        <f aca="true" t="shared" si="0" ref="I26:I41">SUM(J26:M26)</f>
        <v>436795</v>
      </c>
      <c r="J26" s="6">
        <f>76800-4805+149800+1400+60000</f>
        <v>283195</v>
      </c>
      <c r="K26" s="6">
        <v>76800</v>
      </c>
      <c r="L26" s="6">
        <v>76800</v>
      </c>
      <c r="M26" s="6">
        <v>0</v>
      </c>
      <c r="N26" s="3"/>
      <c r="O26" s="28" t="s">
        <v>22</v>
      </c>
      <c r="P26" s="29"/>
      <c r="Q26" s="29"/>
      <c r="R26" s="28" t="s">
        <v>22</v>
      </c>
      <c r="S26" s="29"/>
      <c r="T26" s="29"/>
    </row>
    <row r="27" spans="1:20" ht="18" customHeight="1">
      <c r="A27" s="30" t="s">
        <v>70</v>
      </c>
      <c r="B27" s="31"/>
      <c r="C27" s="31"/>
      <c r="D27" s="31"/>
      <c r="E27" s="31"/>
      <c r="F27" s="31"/>
      <c r="G27" s="31"/>
      <c r="H27" s="31"/>
      <c r="I27" s="13">
        <f t="shared" si="0"/>
        <v>467958</v>
      </c>
      <c r="J27" s="6">
        <f>164600+193300-17480-22662-11000-168000</f>
        <v>138758</v>
      </c>
      <c r="K27" s="6">
        <v>164600</v>
      </c>
      <c r="L27" s="6">
        <v>164600</v>
      </c>
      <c r="M27" s="6">
        <v>0</v>
      </c>
      <c r="N27" s="3"/>
      <c r="O27" s="28" t="s">
        <v>22</v>
      </c>
      <c r="P27" s="29"/>
      <c r="Q27" s="29"/>
      <c r="R27" s="28" t="s">
        <v>22</v>
      </c>
      <c r="S27" s="29"/>
      <c r="T27" s="29"/>
    </row>
    <row r="28" spans="1:20" ht="18" customHeight="1">
      <c r="A28" s="30" t="s">
        <v>63</v>
      </c>
      <c r="B28" s="31"/>
      <c r="C28" s="31"/>
      <c r="D28" s="31"/>
      <c r="E28" s="31"/>
      <c r="F28" s="31"/>
      <c r="G28" s="31"/>
      <c r="H28" s="31"/>
      <c r="I28" s="13">
        <f t="shared" si="0"/>
        <v>1184036.5</v>
      </c>
      <c r="J28" s="6">
        <f>204000+435600-8000-40263.5+30000+6000+16000</f>
        <v>643336.5</v>
      </c>
      <c r="K28" s="6">
        <v>240300</v>
      </c>
      <c r="L28" s="6">
        <v>300400</v>
      </c>
      <c r="M28" s="6">
        <v>0</v>
      </c>
      <c r="N28" s="3"/>
      <c r="O28" s="28"/>
      <c r="P28" s="29"/>
      <c r="Q28" s="29"/>
      <c r="R28" s="28" t="s">
        <v>22</v>
      </c>
      <c r="S28" s="29"/>
      <c r="T28" s="29"/>
    </row>
    <row r="29" spans="1:20" ht="18" customHeight="1">
      <c r="A29" s="30" t="s">
        <v>75</v>
      </c>
      <c r="B29" s="31"/>
      <c r="C29" s="31"/>
      <c r="D29" s="31"/>
      <c r="E29" s="31"/>
      <c r="F29" s="31"/>
      <c r="G29" s="31"/>
      <c r="H29" s="31"/>
      <c r="I29" s="13">
        <f>SUM(J29:M29)</f>
        <v>9700</v>
      </c>
      <c r="J29" s="6">
        <f>2400+4900-2400</f>
        <v>4900</v>
      </c>
      <c r="K29" s="6">
        <v>2400</v>
      </c>
      <c r="L29" s="6">
        <v>2400</v>
      </c>
      <c r="M29" s="6">
        <v>0</v>
      </c>
      <c r="N29" s="3"/>
      <c r="O29" s="28"/>
      <c r="P29" s="29"/>
      <c r="Q29" s="29"/>
      <c r="R29" s="28" t="s">
        <v>22</v>
      </c>
      <c r="S29" s="29"/>
      <c r="T29" s="29"/>
    </row>
    <row r="30" spans="1:20" ht="18" customHeight="1">
      <c r="A30" s="30" t="s">
        <v>62</v>
      </c>
      <c r="B30" s="31"/>
      <c r="C30" s="31"/>
      <c r="D30" s="31"/>
      <c r="E30" s="31"/>
      <c r="F30" s="31"/>
      <c r="G30" s="31"/>
      <c r="H30" s="31"/>
      <c r="I30" s="13">
        <f t="shared" si="0"/>
        <v>51300</v>
      </c>
      <c r="J30" s="6">
        <v>12600</v>
      </c>
      <c r="K30" s="6">
        <v>17400</v>
      </c>
      <c r="L30" s="6">
        <v>21300</v>
      </c>
      <c r="M30" s="6">
        <v>0</v>
      </c>
      <c r="N30" s="3"/>
      <c r="O30" s="28" t="s">
        <v>22</v>
      </c>
      <c r="P30" s="29"/>
      <c r="Q30" s="29"/>
      <c r="R30" s="28" t="s">
        <v>22</v>
      </c>
      <c r="S30" s="29"/>
      <c r="T30" s="29"/>
    </row>
    <row r="31" spans="1:20" ht="18" customHeight="1">
      <c r="A31" s="30" t="s">
        <v>81</v>
      </c>
      <c r="B31" s="31"/>
      <c r="C31" s="31"/>
      <c r="D31" s="31"/>
      <c r="E31" s="31"/>
      <c r="F31" s="31"/>
      <c r="G31" s="31"/>
      <c r="H31" s="31"/>
      <c r="I31" s="13">
        <f>SUM(J31:M31)</f>
        <v>0</v>
      </c>
      <c r="J31" s="6">
        <f>34500-34500</f>
        <v>0</v>
      </c>
      <c r="K31" s="6">
        <v>0</v>
      </c>
      <c r="L31" s="6">
        <v>0</v>
      </c>
      <c r="M31" s="6">
        <v>0</v>
      </c>
      <c r="N31" s="3"/>
      <c r="O31" s="28" t="s">
        <v>22</v>
      </c>
      <c r="P31" s="29"/>
      <c r="Q31" s="29"/>
      <c r="R31" s="28" t="s">
        <v>22</v>
      </c>
      <c r="S31" s="29"/>
      <c r="T31" s="29"/>
    </row>
    <row r="32" spans="1:20" ht="18" customHeight="1">
      <c r="A32" s="30" t="s">
        <v>65</v>
      </c>
      <c r="B32" s="31"/>
      <c r="C32" s="31"/>
      <c r="D32" s="31"/>
      <c r="E32" s="31"/>
      <c r="F32" s="31"/>
      <c r="G32" s="31"/>
      <c r="H32" s="31"/>
      <c r="I32" s="13">
        <f t="shared" si="0"/>
        <v>167700</v>
      </c>
      <c r="J32" s="6">
        <f>7500+1000+33300+34500+7400</f>
        <v>83700</v>
      </c>
      <c r="K32" s="6">
        <v>42000</v>
      </c>
      <c r="L32" s="6">
        <v>42000</v>
      </c>
      <c r="M32" s="6">
        <v>0</v>
      </c>
      <c r="N32" s="3"/>
      <c r="O32" s="28" t="s">
        <v>22</v>
      </c>
      <c r="P32" s="29"/>
      <c r="Q32" s="29"/>
      <c r="R32" s="28" t="s">
        <v>22</v>
      </c>
      <c r="S32" s="29"/>
      <c r="T32" s="29"/>
    </row>
    <row r="33" spans="1:20" ht="18" customHeight="1">
      <c r="A33" s="30" t="s">
        <v>71</v>
      </c>
      <c r="B33" s="31"/>
      <c r="C33" s="31"/>
      <c r="D33" s="31"/>
      <c r="E33" s="31"/>
      <c r="F33" s="31"/>
      <c r="G33" s="31"/>
      <c r="H33" s="31"/>
      <c r="I33" s="13">
        <f t="shared" si="0"/>
        <v>168600</v>
      </c>
      <c r="J33" s="6">
        <v>56200</v>
      </c>
      <c r="K33" s="6">
        <v>56200</v>
      </c>
      <c r="L33" s="6">
        <v>56200</v>
      </c>
      <c r="M33" s="6">
        <v>0</v>
      </c>
      <c r="N33" s="3"/>
      <c r="O33" s="28" t="s">
        <v>22</v>
      </c>
      <c r="P33" s="29"/>
      <c r="Q33" s="29"/>
      <c r="R33" s="28" t="s">
        <v>22</v>
      </c>
      <c r="S33" s="29"/>
      <c r="T33" s="29"/>
    </row>
    <row r="34" spans="1:20" ht="18" customHeight="1">
      <c r="A34" s="30" t="s">
        <v>73</v>
      </c>
      <c r="B34" s="31"/>
      <c r="C34" s="31"/>
      <c r="D34" s="31"/>
      <c r="E34" s="31"/>
      <c r="F34" s="31"/>
      <c r="G34" s="31"/>
      <c r="H34" s="31"/>
      <c r="I34" s="13">
        <f t="shared" si="0"/>
        <v>429700</v>
      </c>
      <c r="J34" s="6">
        <v>429700</v>
      </c>
      <c r="K34" s="6">
        <v>0</v>
      </c>
      <c r="L34" s="6">
        <v>0</v>
      </c>
      <c r="M34" s="6">
        <v>0</v>
      </c>
      <c r="N34" s="3"/>
      <c r="O34" s="28" t="s">
        <v>22</v>
      </c>
      <c r="P34" s="29"/>
      <c r="Q34" s="29"/>
      <c r="R34" s="28" t="s">
        <v>22</v>
      </c>
      <c r="S34" s="29"/>
      <c r="T34" s="29"/>
    </row>
    <row r="35" spans="1:20" ht="18" customHeight="1">
      <c r="A35" s="30" t="s">
        <v>72</v>
      </c>
      <c r="B35" s="31"/>
      <c r="C35" s="31"/>
      <c r="D35" s="31"/>
      <c r="E35" s="31"/>
      <c r="F35" s="31"/>
      <c r="G35" s="31"/>
      <c r="H35" s="31"/>
      <c r="I35" s="13">
        <f t="shared" si="0"/>
        <v>14204</v>
      </c>
      <c r="J35" s="6">
        <f>4300+1304</f>
        <v>5604</v>
      </c>
      <c r="K35" s="6">
        <v>4300</v>
      </c>
      <c r="L35" s="6">
        <v>4300</v>
      </c>
      <c r="M35" s="6">
        <v>0</v>
      </c>
      <c r="N35" s="3"/>
      <c r="O35" s="28" t="s">
        <v>22</v>
      </c>
      <c r="P35" s="29"/>
      <c r="Q35" s="29"/>
      <c r="R35" s="28" t="s">
        <v>22</v>
      </c>
      <c r="S35" s="29"/>
      <c r="T35" s="29"/>
    </row>
    <row r="36" spans="1:20" ht="18" customHeight="1">
      <c r="A36" s="30" t="s">
        <v>82</v>
      </c>
      <c r="B36" s="31"/>
      <c r="C36" s="31"/>
      <c r="D36" s="31"/>
      <c r="E36" s="31"/>
      <c r="F36" s="31"/>
      <c r="G36" s="31"/>
      <c r="H36" s="31"/>
      <c r="I36" s="13">
        <f>SUM(J36:M36)</f>
        <v>866547</v>
      </c>
      <c r="J36" s="6">
        <f>6400+4805+512300+90100+17480+22662+200000</f>
        <v>853747</v>
      </c>
      <c r="K36" s="6">
        <v>6400</v>
      </c>
      <c r="L36" s="6">
        <v>6400</v>
      </c>
      <c r="M36" s="6">
        <v>0</v>
      </c>
      <c r="N36" s="3" t="s">
        <v>22</v>
      </c>
      <c r="O36" s="28" t="s">
        <v>22</v>
      </c>
      <c r="P36" s="29"/>
      <c r="Q36" s="29"/>
      <c r="R36" s="28" t="s">
        <v>22</v>
      </c>
      <c r="S36" s="29"/>
      <c r="T36" s="29"/>
    </row>
    <row r="37" spans="1:20" ht="18" customHeight="1">
      <c r="A37" s="30" t="s">
        <v>83</v>
      </c>
      <c r="B37" s="31"/>
      <c r="C37" s="31"/>
      <c r="D37" s="31"/>
      <c r="E37" s="31"/>
      <c r="F37" s="31"/>
      <c r="G37" s="31"/>
      <c r="H37" s="31"/>
      <c r="I37" s="13">
        <f>SUM(J37:M37)</f>
        <v>276200</v>
      </c>
      <c r="J37" s="6">
        <f>71600+48000+13400</f>
        <v>133000</v>
      </c>
      <c r="K37" s="6">
        <v>71600</v>
      </c>
      <c r="L37" s="6">
        <v>71600</v>
      </c>
      <c r="M37" s="6">
        <v>0</v>
      </c>
      <c r="N37" s="3" t="s">
        <v>22</v>
      </c>
      <c r="O37" s="28" t="s">
        <v>22</v>
      </c>
      <c r="P37" s="29"/>
      <c r="Q37" s="29"/>
      <c r="R37" s="28" t="s">
        <v>22</v>
      </c>
      <c r="S37" s="29"/>
      <c r="T37" s="29"/>
    </row>
    <row r="38" spans="1:20" ht="18" customHeight="1">
      <c r="A38" s="30" t="s">
        <v>60</v>
      </c>
      <c r="B38" s="31"/>
      <c r="C38" s="31"/>
      <c r="D38" s="31"/>
      <c r="E38" s="31"/>
      <c r="F38" s="31"/>
      <c r="G38" s="31"/>
      <c r="H38" s="31"/>
      <c r="I38" s="13">
        <f t="shared" si="0"/>
        <v>155196</v>
      </c>
      <c r="J38" s="6">
        <f>130000-7204-90100+5000+17000</f>
        <v>54696</v>
      </c>
      <c r="K38" s="6">
        <v>77300</v>
      </c>
      <c r="L38" s="6">
        <v>23200</v>
      </c>
      <c r="M38" s="6">
        <v>0</v>
      </c>
      <c r="N38" s="3" t="s">
        <v>22</v>
      </c>
      <c r="O38" s="28" t="s">
        <v>22</v>
      </c>
      <c r="P38" s="29"/>
      <c r="Q38" s="29"/>
      <c r="R38" s="28" t="s">
        <v>22</v>
      </c>
      <c r="S38" s="29"/>
      <c r="T38" s="29"/>
    </row>
    <row r="39" spans="1:20" ht="18" customHeight="1">
      <c r="A39" s="30" t="s">
        <v>84</v>
      </c>
      <c r="B39" s="31"/>
      <c r="C39" s="31"/>
      <c r="D39" s="31"/>
      <c r="E39" s="31"/>
      <c r="F39" s="31"/>
      <c r="G39" s="31"/>
      <c r="H39" s="31"/>
      <c r="I39" s="13">
        <f>SUM(J39:M39)</f>
        <v>27200</v>
      </c>
      <c r="J39" s="6">
        <v>27200</v>
      </c>
      <c r="K39" s="6">
        <v>0</v>
      </c>
      <c r="L39" s="6">
        <v>0</v>
      </c>
      <c r="M39" s="6">
        <v>0</v>
      </c>
      <c r="N39" s="3" t="s">
        <v>22</v>
      </c>
      <c r="O39" s="28" t="s">
        <v>22</v>
      </c>
      <c r="P39" s="29"/>
      <c r="Q39" s="29"/>
      <c r="R39" s="28" t="s">
        <v>22</v>
      </c>
      <c r="S39" s="29"/>
      <c r="T39" s="29"/>
    </row>
    <row r="40" spans="1:20" ht="18" customHeight="1">
      <c r="A40" s="30" t="s">
        <v>61</v>
      </c>
      <c r="B40" s="31"/>
      <c r="C40" s="31"/>
      <c r="D40" s="31"/>
      <c r="E40" s="31"/>
      <c r="F40" s="31"/>
      <c r="G40" s="31"/>
      <c r="H40" s="31"/>
      <c r="I40" s="13">
        <f t="shared" si="0"/>
        <v>2300</v>
      </c>
      <c r="J40" s="6">
        <v>2300</v>
      </c>
      <c r="K40" s="6">
        <v>0</v>
      </c>
      <c r="L40" s="6">
        <v>0</v>
      </c>
      <c r="M40" s="6">
        <v>0</v>
      </c>
      <c r="N40" s="3" t="s">
        <v>22</v>
      </c>
      <c r="O40" s="28" t="s">
        <v>22</v>
      </c>
      <c r="P40" s="29"/>
      <c r="Q40" s="29"/>
      <c r="R40" s="28" t="s">
        <v>22</v>
      </c>
      <c r="S40" s="29"/>
      <c r="T40" s="29"/>
    </row>
    <row r="41" spans="1:20" ht="18" customHeight="1">
      <c r="A41" s="30" t="s">
        <v>85</v>
      </c>
      <c r="B41" s="31"/>
      <c r="C41" s="31"/>
      <c r="D41" s="31"/>
      <c r="E41" s="31"/>
      <c r="F41" s="31"/>
      <c r="G41" s="31"/>
      <c r="H41" s="31"/>
      <c r="I41" s="13">
        <f t="shared" si="0"/>
        <v>97763.5</v>
      </c>
      <c r="J41" s="6">
        <f>57500+40263.5</f>
        <v>97763.5</v>
      </c>
      <c r="K41" s="6">
        <v>0</v>
      </c>
      <c r="L41" s="6">
        <v>0</v>
      </c>
      <c r="M41" s="6">
        <v>0</v>
      </c>
      <c r="N41" s="3" t="s">
        <v>22</v>
      </c>
      <c r="O41" s="28" t="s">
        <v>22</v>
      </c>
      <c r="P41" s="29"/>
      <c r="Q41" s="29"/>
      <c r="R41" s="28" t="s">
        <v>22</v>
      </c>
      <c r="S41" s="29"/>
      <c r="T41" s="29"/>
    </row>
    <row r="42" spans="2:6" ht="15">
      <c r="B42" s="15" t="s">
        <v>74</v>
      </c>
      <c r="C42" s="15"/>
      <c r="D42" s="15"/>
      <c r="E42" s="15"/>
      <c r="F42" s="15" t="s">
        <v>68</v>
      </c>
    </row>
    <row r="43" spans="2:6" ht="7.5" customHeight="1">
      <c r="B43" s="15"/>
      <c r="C43" s="15"/>
      <c r="D43" s="15"/>
      <c r="E43" s="15"/>
      <c r="F43" s="15"/>
    </row>
    <row r="44" spans="2:6" ht="15">
      <c r="B44" s="15" t="s">
        <v>59</v>
      </c>
      <c r="C44" s="15"/>
      <c r="D44" s="15"/>
      <c r="E44" s="15"/>
      <c r="F44" s="15"/>
    </row>
    <row r="45" spans="2:10" ht="15">
      <c r="B45" s="15" t="s">
        <v>67</v>
      </c>
      <c r="C45" s="15"/>
      <c r="D45" s="15"/>
      <c r="E45" s="15"/>
      <c r="F45" s="15"/>
      <c r="J45" s="24"/>
    </row>
    <row r="46" spans="2:12" ht="15">
      <c r="B46" s="15" t="s">
        <v>86</v>
      </c>
      <c r="C46" s="15"/>
      <c r="D46" s="15"/>
      <c r="E46" s="15"/>
      <c r="F46" s="15"/>
      <c r="H46">
        <v>244</v>
      </c>
      <c r="J46" s="24">
        <f>J25+J26+J2+J28+J30+J31+J32+J34+J36+J38+J39+J40+J41</f>
        <v>2488638</v>
      </c>
      <c r="K46" s="24">
        <f>K25+K26+K2+K28+K30+K31+K32+K34+K36+K38+K39+K40+K41</f>
        <v>461100</v>
      </c>
      <c r="L46" s="24">
        <f>L25+L26+L2+L28+L30+L31+L32+L34+L36+L38+L39+L40+L41</f>
        <v>471000</v>
      </c>
    </row>
    <row r="47" spans="2:12" ht="15">
      <c r="B47" s="15"/>
      <c r="C47" s="15"/>
      <c r="D47" s="15"/>
      <c r="E47" s="15"/>
      <c r="F47" s="15"/>
      <c r="H47">
        <v>247</v>
      </c>
      <c r="J47" s="24">
        <f>J27+J29+J33+J35+J37</f>
        <v>338462</v>
      </c>
      <c r="K47" s="24">
        <f>K27+K29+K33+K35+K37</f>
        <v>299100</v>
      </c>
      <c r="L47" s="24">
        <f>L27+L29+L33+L35+L37</f>
        <v>299100</v>
      </c>
    </row>
    <row r="48" spans="2:6" ht="15">
      <c r="B48" s="15"/>
      <c r="C48" s="15"/>
      <c r="D48" s="15"/>
      <c r="E48" s="15"/>
      <c r="F48" s="15"/>
    </row>
    <row r="49" ht="15">
      <c r="B49" s="15"/>
    </row>
    <row r="50" spans="9:10" ht="15">
      <c r="I50" s="25"/>
      <c r="J50" s="26"/>
    </row>
    <row r="51" spans="9:10" ht="15">
      <c r="I51" s="25"/>
      <c r="J51" s="26"/>
    </row>
    <row r="52" spans="9:10" ht="15">
      <c r="I52" s="25"/>
      <c r="J52" s="26"/>
    </row>
  </sheetData>
  <sheetProtection/>
  <mergeCells count="116">
    <mergeCell ref="R39:T39"/>
    <mergeCell ref="O31:Q31"/>
    <mergeCell ref="R31:T31"/>
    <mergeCell ref="A36:H36"/>
    <mergeCell ref="O36:Q36"/>
    <mergeCell ref="R36:T36"/>
    <mergeCell ref="A37:H37"/>
    <mergeCell ref="O37:Q37"/>
    <mergeCell ref="R37:T37"/>
    <mergeCell ref="R35:T35"/>
    <mergeCell ref="A30:H30"/>
    <mergeCell ref="R27:T27"/>
    <mergeCell ref="O34:Q34"/>
    <mergeCell ref="A35:H35"/>
    <mergeCell ref="A27:H27"/>
    <mergeCell ref="O32:Q32"/>
    <mergeCell ref="O33:Q33"/>
    <mergeCell ref="R34:T34"/>
    <mergeCell ref="A31:H31"/>
    <mergeCell ref="O35:Q35"/>
    <mergeCell ref="A25:H25"/>
    <mergeCell ref="O26:Q26"/>
    <mergeCell ref="A29:H29"/>
    <mergeCell ref="O29:Q29"/>
    <mergeCell ref="R29:T29"/>
    <mergeCell ref="A28:H28"/>
    <mergeCell ref="R26:T26"/>
    <mergeCell ref="O28:Q28"/>
    <mergeCell ref="A17:A20"/>
    <mergeCell ref="A24:H24"/>
    <mergeCell ref="L19:L20"/>
    <mergeCell ref="C18:E19"/>
    <mergeCell ref="J18:J20"/>
    <mergeCell ref="A38:H38"/>
    <mergeCell ref="A33:H33"/>
    <mergeCell ref="A32:H32"/>
    <mergeCell ref="F18:G20"/>
    <mergeCell ref="K19:K20"/>
    <mergeCell ref="O24:Q24"/>
    <mergeCell ref="F22:G22"/>
    <mergeCell ref="R28:T28"/>
    <mergeCell ref="R30:T30"/>
    <mergeCell ref="O30:Q30"/>
    <mergeCell ref="R25:T25"/>
    <mergeCell ref="O27:Q27"/>
    <mergeCell ref="F23:G23"/>
    <mergeCell ref="A26:H26"/>
    <mergeCell ref="O25:Q25"/>
    <mergeCell ref="G14:P14"/>
    <mergeCell ref="F21:G21"/>
    <mergeCell ref="K18:L18"/>
    <mergeCell ref="O21:Q21"/>
    <mergeCell ref="C17:G17"/>
    <mergeCell ref="P16:S16"/>
    <mergeCell ref="Q14:R14"/>
    <mergeCell ref="D21:E21"/>
    <mergeCell ref="R21:T21"/>
    <mergeCell ref="I17:M17"/>
    <mergeCell ref="R41:T41"/>
    <mergeCell ref="A40:H40"/>
    <mergeCell ref="O40:Q40"/>
    <mergeCell ref="R40:T40"/>
    <mergeCell ref="O41:Q41"/>
    <mergeCell ref="O38:Q38"/>
    <mergeCell ref="A41:H41"/>
    <mergeCell ref="R38:T38"/>
    <mergeCell ref="A39:H39"/>
    <mergeCell ref="O39:Q39"/>
    <mergeCell ref="H17:H20"/>
    <mergeCell ref="B17:B20"/>
    <mergeCell ref="S12:T12"/>
    <mergeCell ref="Q12:R12"/>
    <mergeCell ref="R17:T20"/>
    <mergeCell ref="A15:T15"/>
    <mergeCell ref="D20:E20"/>
    <mergeCell ref="A13:F13"/>
    <mergeCell ref="Q13:R13"/>
    <mergeCell ref="G11:P12"/>
    <mergeCell ref="G10:P10"/>
    <mergeCell ref="R24:T24"/>
    <mergeCell ref="A11:F12"/>
    <mergeCell ref="N17:N20"/>
    <mergeCell ref="M18:M20"/>
    <mergeCell ref="O17:Q20"/>
    <mergeCell ref="A10:F10"/>
    <mergeCell ref="Q11:R11"/>
    <mergeCell ref="G13:P13"/>
    <mergeCell ref="S13:T13"/>
    <mergeCell ref="G6:P7"/>
    <mergeCell ref="S5:T5"/>
    <mergeCell ref="Q6:R6"/>
    <mergeCell ref="S6:T6"/>
    <mergeCell ref="S8:T8"/>
    <mergeCell ref="S7:T7"/>
    <mergeCell ref="Q7:R7"/>
    <mergeCell ref="Q8:R8"/>
    <mergeCell ref="I18:I20"/>
    <mergeCell ref="A14:F14"/>
    <mergeCell ref="A1:T1"/>
    <mergeCell ref="A2:T2"/>
    <mergeCell ref="A3:T3"/>
    <mergeCell ref="A4:D4"/>
    <mergeCell ref="A6:F7"/>
    <mergeCell ref="S11:T11"/>
    <mergeCell ref="A8:F8"/>
    <mergeCell ref="G8:P8"/>
    <mergeCell ref="R32:T32"/>
    <mergeCell ref="R33:T33"/>
    <mergeCell ref="A34:H34"/>
    <mergeCell ref="S9:T9"/>
    <mergeCell ref="Q9:R9"/>
    <mergeCell ref="S10:T10"/>
    <mergeCell ref="S14:T14"/>
    <mergeCell ref="G9:P9"/>
    <mergeCell ref="A9:F9"/>
    <mergeCell ref="Q10:R10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2023-09-29T02:11:04Z</dcterms:modified>
  <cp:category/>
  <cp:version/>
  <cp:contentType/>
  <cp:contentStatus/>
</cp:coreProperties>
</file>